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mer.mourad\Documents\Projetos\RedesCia\IF Pouso Alegre\Novos docs atualizados 15_05_2018\"/>
    </mc:Choice>
  </mc:AlternateContent>
  <bookViews>
    <workbookView xWindow="0" yWindow="0" windowWidth="20490" windowHeight="6930" tabRatio="926" firstSheet="9" activeTab="14"/>
  </bookViews>
  <sheets>
    <sheet name="GERAL" sheetId="13" r:id="rId1"/>
    <sheet name="MÉTODO EXECUTIVO" sheetId="25" r:id="rId2"/>
    <sheet name="INFRAESTRUTURA" sheetId="2" r:id="rId3"/>
    <sheet name="ILUMINAÇÃO" sheetId="20" r:id="rId4"/>
    <sheet name="CONTROLE DE ACESSO" sheetId="15" r:id="rId5"/>
    <sheet name="CLIMATIZAÇÃO CONFORTO" sheetId="21" r:id="rId6"/>
    <sheet name="CFTV IP" sheetId="8" r:id="rId7"/>
    <sheet name="TELECOMUNICAÇÃO" sheetId="11" r:id="rId8"/>
    <sheet name="ALIMENTAÇÃO ELÉTRICA" sheetId="12" r:id="rId9"/>
    <sheet name="ATERRAMENTO" sheetId="22" r:id="rId10"/>
    <sheet name="CONF. RACKS" sheetId="17" r:id="rId11"/>
    <sheet name="MOVIMENTAÇÃO DE EQUIP." sheetId="18" r:id="rId12"/>
    <sheet name="TREINAMENTO" sheetId="24" r:id="rId13"/>
    <sheet name="TESTES DE INTEGRAÇÃO" sheetId="23" r:id="rId14"/>
    <sheet name="GERENCIAMENTO DA EXECUÇÃO" sheetId="19" r:id="rId15"/>
  </sheets>
  <calcPr calcId="171027"/>
  <fileRecoveryPr autoRecover="0"/>
</workbook>
</file>

<file path=xl/calcChain.xml><?xml version="1.0" encoding="utf-8"?>
<calcChain xmlns="http://schemas.openxmlformats.org/spreadsheetml/2006/main">
  <c r="F29" i="2" l="1"/>
  <c r="H6" i="22" l="1"/>
  <c r="F6" i="22"/>
  <c r="G6" i="22"/>
  <c r="H14" i="8" l="1"/>
  <c r="G10" i="13" s="1"/>
  <c r="G14" i="8"/>
  <c r="E10" i="13" s="1"/>
  <c r="H7" i="21"/>
  <c r="G9" i="13" s="1"/>
  <c r="G7" i="21"/>
  <c r="E9" i="13" s="1"/>
  <c r="G5" i="25"/>
  <c r="G5" i="13" s="1"/>
  <c r="F5" i="25"/>
  <c r="E5" i="13"/>
  <c r="H4" i="25"/>
  <c r="H5" i="25" s="1"/>
  <c r="E18" i="13"/>
  <c r="E16" i="13"/>
  <c r="G5" i="24"/>
  <c r="G16" i="13" s="1"/>
  <c r="F5" i="24"/>
  <c r="H4" i="24"/>
  <c r="H5" i="24" s="1"/>
  <c r="G5" i="23"/>
  <c r="G17" i="13" s="1"/>
  <c r="F5" i="23"/>
  <c r="E17" i="13" s="1"/>
  <c r="H4" i="23"/>
  <c r="H5" i="23" s="1"/>
  <c r="G33" i="17"/>
  <c r="G14" i="13" s="1"/>
  <c r="F33" i="17"/>
  <c r="E14" i="13" s="1"/>
  <c r="H9" i="15"/>
  <c r="G8" i="13" s="1"/>
  <c r="G9" i="15"/>
  <c r="E8" i="13" s="1"/>
  <c r="G29" i="2"/>
  <c r="H29" i="2" s="1"/>
  <c r="H15" i="20"/>
  <c r="G7" i="13" s="1"/>
  <c r="G15" i="20"/>
  <c r="E7" i="13" s="1"/>
  <c r="G5" i="19"/>
  <c r="G18" i="13" s="1"/>
  <c r="F5" i="19"/>
  <c r="F24" i="11"/>
  <c r="E11" i="13" s="1"/>
  <c r="F25" i="12"/>
  <c r="E12" i="13" s="1"/>
  <c r="G5" i="18"/>
  <c r="G15" i="13" s="1"/>
  <c r="F5" i="18"/>
  <c r="E15" i="13" s="1"/>
  <c r="H5" i="19"/>
  <c r="G13" i="13"/>
  <c r="E13" i="13"/>
  <c r="G25" i="12"/>
  <c r="G12" i="13" s="1"/>
  <c r="G24" i="11"/>
  <c r="G11" i="13" s="1"/>
  <c r="H4" i="18"/>
  <c r="H5" i="18" s="1"/>
  <c r="E6" i="13"/>
  <c r="H33" i="17" l="1"/>
  <c r="H25" i="12"/>
  <c r="H24" i="11"/>
  <c r="I14" i="8"/>
  <c r="I7" i="21"/>
  <c r="I9" i="15"/>
  <c r="I15" i="20"/>
  <c r="G6" i="13"/>
  <c r="I6" i="13" s="1"/>
  <c r="I9" i="13"/>
  <c r="I7" i="13"/>
  <c r="I11" i="13"/>
  <c r="I8" i="13"/>
  <c r="I10" i="13"/>
  <c r="I17" i="13"/>
  <c r="I12" i="13"/>
  <c r="I14" i="13"/>
  <c r="I13" i="13"/>
  <c r="I15" i="13"/>
  <c r="I16" i="13"/>
  <c r="E20" i="13"/>
  <c r="I18" i="13"/>
  <c r="I5" i="13"/>
  <c r="G20" i="13" l="1"/>
  <c r="E21" i="13" s="1"/>
</calcChain>
</file>

<file path=xl/sharedStrings.xml><?xml version="1.0" encoding="utf-8"?>
<sst xmlns="http://schemas.openxmlformats.org/spreadsheetml/2006/main" count="511" uniqueCount="233">
  <si>
    <t>DATA CENTER - RESUMO DE SISTEMAS - CUSTO MÉDIO</t>
  </si>
  <si>
    <t>DESCRIÇÃO DE ATIVIDADES</t>
  </si>
  <si>
    <t>MATERIAIS</t>
  </si>
  <si>
    <t>MÃO DE OBRA</t>
  </si>
  <si>
    <t>SUBTOTAL</t>
  </si>
  <si>
    <t>02 - SISTEMA DE INFRAESTRUTURA</t>
  </si>
  <si>
    <t>03 - SISTEMA DE ILUMINAÇÃO</t>
  </si>
  <si>
    <t>04 - SISTEMA DE CONTROLE DE ACESSO</t>
  </si>
  <si>
    <t>05 - SISTEMA DE CLIMATIZAÇÃO CONFORTO</t>
  </si>
  <si>
    <t>06 - SISTEMA DE CFTV IP</t>
  </si>
  <si>
    <t>07 - SISTEMA DE TELECOMUNICAÇÃO</t>
  </si>
  <si>
    <t>08 - SISTEMA DE ALIMENTAÇÃO ELÉTRICA</t>
  </si>
  <si>
    <t>09 - SISTEMA DE ATERRAMENTO</t>
  </si>
  <si>
    <t>10 - SISTEMA DE CONFINAMENTO DE RACKS</t>
  </si>
  <si>
    <t>11 - MOVIMENTAÇÃO DE EQUIPAMENTOS (MIGRAÇÃO)</t>
  </si>
  <si>
    <t>12 - TREINAMENTO</t>
  </si>
  <si>
    <t>13 - TESTE DE INTEGRAÇÃO</t>
  </si>
  <si>
    <t>TOTAL</t>
  </si>
  <si>
    <t>LISTA MATERIAIS E SERVIÇOS - PROJETO EXECUTIVO</t>
  </si>
  <si>
    <t>ITEM</t>
  </si>
  <si>
    <t>QTDE.</t>
  </si>
  <si>
    <t>UNID.</t>
  </si>
  <si>
    <t>DESCRIÇÃO</t>
  </si>
  <si>
    <t>MARCA E/OU MODELO</t>
  </si>
  <si>
    <t>MATERIAL (R$)</t>
  </si>
  <si>
    <t>MDO (R$)</t>
  </si>
  <si>
    <t>TOTAL (R$)</t>
  </si>
  <si>
    <t>sv.</t>
  </si>
  <si>
    <t>LISTA MATERIAIS E SERVIÇOS - INFRAESTRUTURA</t>
  </si>
  <si>
    <t>ADEQUAÇÕES CIVIS: execução com fornecimento de materiais e serviços de acordo com o item 5.2.1 do projeto básico</t>
  </si>
  <si>
    <t>m³</t>
  </si>
  <si>
    <t>Acabamento (reboco) das paredes laterais que ficarão abaixo do piso elevado dentro da sala do Datacenter.</t>
  </si>
  <si>
    <t>Bater contrapiso com nivelamento e pintura para o chão da sala do DataCenter.</t>
  </si>
  <si>
    <t>sv</t>
  </si>
  <si>
    <t>Base de concreto para o Grupo Gerador</t>
  </si>
  <si>
    <t>Adequação da porta da sala do gerador, inverter sentido de abertura para que seja aberta para o lado de fora da sala.</t>
  </si>
  <si>
    <t>m²</t>
  </si>
  <si>
    <t>Pintura Intumescente à base de água para as paredes e tetos internos</t>
  </si>
  <si>
    <t>CKC-333</t>
  </si>
  <si>
    <t>cj</t>
  </si>
  <si>
    <t>Porta corta-fogo CLASSE P90 (batente, folha simples e jogo de dobradiças) em chapa de aço galvanizado com núcleo de fibra cerâmica conforme norma da ABNT NBR 11742. Dimensões 110x210x5cm.
Pintura Eletrostática (Branca) anti chama.</t>
  </si>
  <si>
    <t>FX Biometria</t>
  </si>
  <si>
    <t>Barra Antipânico / Cega / Simples / Push - 1,00 Mt
Certificada ABNT NBR 11785 – Garantia de 5 anos
Acabamento: Pintura Epoxi Eletrostática CINZA.
Modelo Eletrônico Microprocessado – Micro Suíter (controle de acessos)</t>
  </si>
  <si>
    <t>DKS Barras Antipânico</t>
  </si>
  <si>
    <t>Molas Hidráulicas Aéreas</t>
  </si>
  <si>
    <t>DKS 01.16</t>
  </si>
  <si>
    <t>PISO ELEVADO: execução com fornecimento de materiais e serviços de acordo com o item 5.2.2 do projeto básico</t>
  </si>
  <si>
    <t>Piso Elevado (com longarina) com travamneto H40CM (acabado) com revestimento Formiline Dissipativo 1,6mm Cinza Claro (L 119) com bisotamento nas bordas.
kit de piso elevado: placa 600 x 600 x 30, pedestais / base, cruzeta, contra ventamento, revestimento.
Detalhamento conforme item 5.2.2 do memorial descritivo do projeto básico</t>
  </si>
  <si>
    <t>FAB Pisos - F52</t>
  </si>
  <si>
    <t>m</t>
  </si>
  <si>
    <t>Rodapé plástico para piso elevado</t>
  </si>
  <si>
    <t>Santa Luzia</t>
  </si>
  <si>
    <t>cj.</t>
  </si>
  <si>
    <t>Furos de passagem de cabos e Passa Fios no piso elevado</t>
  </si>
  <si>
    <t>tubo</t>
  </si>
  <si>
    <t>Selante corta fogo- contenção à propagação de fogo em aberturas e passagens de cabos.</t>
  </si>
  <si>
    <t xml:space="preserve">CKC-INSS 2460 </t>
  </si>
  <si>
    <t>FORRO REBAIXADO: execução com fornecimento de materiais e serviços de acordo com o item 5.2.3 do projeto básico</t>
  </si>
  <si>
    <t>Fornecimento e instalação de forro mineral removível anti chama, modelo Apus modulação 625x625mm estruturado com perfis de aço tipo clicado na cor branco.
Kit forro: placas 625 x 625 x 13 mm, borda lay-in, sistema T clicado para fixação (longarina, travessas, pendural)</t>
  </si>
  <si>
    <t>Hunter Douglas - Apus</t>
  </si>
  <si>
    <t>ELETROCALHAS E TUBOS: execução com fornecimento de materiais e serviços de acordo com o item 5.2.4 do projeto básico</t>
  </si>
  <si>
    <t>mt</t>
  </si>
  <si>
    <t>Eletrocalha (200x50), acessórios e conexões para cabeamento de dados abaixo do piso elevado</t>
  </si>
  <si>
    <t>Eletrocalha (300x50), acessórios e conexões para cabeamento elétrico abaixo do piso elevado</t>
  </si>
  <si>
    <t>Tubos galvanizados leve para passagem de cabos de dados (dimensão de 1”)</t>
  </si>
  <si>
    <t>Tubos galvanizados leve para passagem de cabos elétricos (dimensão de ¾”)</t>
  </si>
  <si>
    <t>ÁREA DE TRABALHO: execução com fornecimento de materiais e serviços de acordo com o item 5.2.5 do projeto básico</t>
  </si>
  <si>
    <t>Bancada e cadeira de trabalho para monitoramento dentro da sala do Data Center</t>
  </si>
  <si>
    <t>EXTINTOR DE INCENDIO</t>
  </si>
  <si>
    <t>pç.</t>
  </si>
  <si>
    <t>Extintor CO² BC Portátil 10 Kg</t>
  </si>
  <si>
    <t>LISTA MATERIAIS E SERVIÇOS - ILUMINAÇÃO</t>
  </si>
  <si>
    <t>Execução do sistema de iluminação, com fornecimento de materiais e serviços de acordo com o item 5.3 do projeto básico</t>
  </si>
  <si>
    <t>SUBITEM</t>
  </si>
  <si>
    <t>1.1</t>
  </si>
  <si>
    <t>Fornecimento de conjunto Luminária Quadrada de Embutir com lampadas T8 LED 4x10W. Bivolt</t>
  </si>
  <si>
    <t>Abalux - A06</t>
  </si>
  <si>
    <t>1.2</t>
  </si>
  <si>
    <t>un.</t>
  </si>
  <si>
    <t xml:space="preserve">Serviços de instalação das luminárias e lâmpadas, de acordo com a planta baixa Sistema Elétrico. </t>
  </si>
  <si>
    <t>2.1</t>
  </si>
  <si>
    <t>Fornecimento de conjunto Luminária Quadrada de Sobrepor com lampadas T8 LED 4x10W. Bivolt.</t>
  </si>
  <si>
    <t>Abalux - A05</t>
  </si>
  <si>
    <t>2.2</t>
  </si>
  <si>
    <t>3.1</t>
  </si>
  <si>
    <t>Fornecimento de Luminária de Emergência 30 LEDs. Bivolt.</t>
  </si>
  <si>
    <t>Kandel</t>
  </si>
  <si>
    <t>3.2</t>
  </si>
  <si>
    <t>Serviços de instalação das lâmpadas de emergência, de acordo com a planta baixa Sistema Elétrico.</t>
  </si>
  <si>
    <t>4.1</t>
  </si>
  <si>
    <t>Fornecimento de Conjunto 06 interrruptores simples em espelho 4x4.</t>
  </si>
  <si>
    <t>Pial PLus</t>
  </si>
  <si>
    <t>4.2</t>
  </si>
  <si>
    <t>Serviços de instalação, de acordo com a planta baixa Sistema Elétrico</t>
  </si>
  <si>
    <t>5.1</t>
  </si>
  <si>
    <t>Fornecimento de Conjunto 02 interrruptores simples em espelho 4x2.</t>
  </si>
  <si>
    <t>5.2</t>
  </si>
  <si>
    <t>LISTA MATERIAIS E SERVIÇOS - CONTROLE DE ACESSO</t>
  </si>
  <si>
    <t>Execução do sistema de controle de acesso, com fornecimento de materiais e serviços de acordo com o item 5.4 do projeto básicoITEM</t>
  </si>
  <si>
    <t>Sistema de controle de acesso completo (módulo de controle e módulo de acionamento externo)  e fornecimento com fonte (tensão 12V e correte igual ou maior 1A).</t>
  </si>
  <si>
    <t>Control iD - iDFlex</t>
  </si>
  <si>
    <t>Serviços de instalação do sistema de controle de acesso.</t>
  </si>
  <si>
    <t>pç</t>
  </si>
  <si>
    <t>Kit Fechadura Eletromagnética 300Kgf (fechadura, kit de fixação, parafusos e acessórios)</t>
  </si>
  <si>
    <t>Automatiza - Automag F300</t>
  </si>
  <si>
    <t>Serviços de instalação do kit fechadura eletromagnética. Inclusive a realização das conexões necessárias entre a fechadura e o controle de acesso</t>
  </si>
  <si>
    <t>LISTA MATERIAIS E SERVIÇOS - CLIMATIZAÇÃO DE CONFORTO</t>
  </si>
  <si>
    <t xml:space="preserve">Execução do sistema de climatização de conforto, com fornecimento de materiais e serviços de acordo com o item 5.5 do projeto básico         </t>
  </si>
  <si>
    <t>1.1.</t>
  </si>
  <si>
    <t>Fornecimento de Equipamento de Climatização do tipo Split Hi-Wall Inverter de conforto com capacidade de 27.000 BTUs Frio, dutos e mangueira em cobre e proteção, mão francessa, duto para dreno.</t>
  </si>
  <si>
    <t>Fujitsu</t>
  </si>
  <si>
    <t>Serviços de instalação do equipamento (evaporadora e condensadora), dutos, mangueiras e drenos de escoamento conforme planta. Interligação com a central de monitoramento ambiental.</t>
  </si>
  <si>
    <t>LISTA MATERIAIS E SERVIÇOS - CFTV IP</t>
  </si>
  <si>
    <t xml:space="preserve">Execução do sistema de CFTV IP, com fornecimento de materiais e serviços de acordo com o item 5.6 do projeto básico         </t>
  </si>
  <si>
    <t>peça</t>
  </si>
  <si>
    <r>
      <rPr>
        <sz val="11"/>
        <color theme="1"/>
        <rFont val="Calibri"/>
        <family val="2"/>
        <scheme val="minor"/>
      </rPr>
      <t>Fornecimento de câmeras</t>
    </r>
    <r>
      <rPr>
        <i/>
        <sz val="11"/>
        <color theme="1"/>
        <rFont val="Calibri"/>
        <family val="2"/>
        <scheme val="minor"/>
      </rPr>
      <t xml:space="preserve"> IP UVC-G3-AF </t>
    </r>
    <r>
      <rPr>
        <sz val="11"/>
        <color theme="1"/>
        <rFont val="Calibri"/>
        <family val="2"/>
        <scheme val="minor"/>
      </rPr>
      <t>da marca Ubiquiti</t>
    </r>
  </si>
  <si>
    <t>Ubiquiti - UVC-G3-AF</t>
  </si>
  <si>
    <t>Serviços de instalação física, alinhamento e ajustes de poscionamento.</t>
  </si>
  <si>
    <t>caixa</t>
  </si>
  <si>
    <t>Cabo U/UTP Cat6 CM Vermelho. Caixa com 305 metros.</t>
  </si>
  <si>
    <t>Furukawa</t>
  </si>
  <si>
    <t>Patch panel CAT 6 24 portas com tomadas para o rack de Telecomunicações</t>
  </si>
  <si>
    <t>2.3</t>
  </si>
  <si>
    <t>Patch cord CAT6 com 2,5 metros, Vermelho. Para conexões entre o patch panel e o switch PoE.</t>
  </si>
  <si>
    <t>2.4</t>
  </si>
  <si>
    <t>Plug RJ45 Macho para conexão final do cabo com a câmera.</t>
  </si>
  <si>
    <t>2.5</t>
  </si>
  <si>
    <t>Serviços de instalação do cabeamento CAT 6 entre as câmeras e as terminações em tomadas no patch panel. Sendo necessário o lançamento de cabo, conectorizações de patch panel e conector, ativação do patch cord ao switch PoE, identificação dos pontos com etiquetas, testes e certificação de todos os pontos</t>
  </si>
  <si>
    <t>Fornecimento de Switch 100 Mbps gerenciável 24 portas com suporte a PoE (igual ou superior) no rack de Telecomunicações</t>
  </si>
  <si>
    <t>Ubiquiti Unifi US-24-250W</t>
  </si>
  <si>
    <t>Serviços de instalação do switch.</t>
  </si>
  <si>
    <t>LISTA MATERIAIS E SERVIÇOS - TELECOMUNICAÇÃO</t>
  </si>
  <si>
    <t xml:space="preserve">Execução do sistema de Telecomunicação, com fornecimento de materiais e serviços de acordo com o item 5.7 do projeto básico         </t>
  </si>
  <si>
    <t>Patch Cord F/UTP Gigalan CAT.6A - CM - 5M - Cinza</t>
  </si>
  <si>
    <t>Patch Cord F/UTP Gigalan CAT.6A - CM - 6M - Cinza</t>
  </si>
  <si>
    <t>Patch Cord F/UTP Gigalan CAT.6A - CM - 8M - Cinza</t>
  </si>
  <si>
    <t>Patch Cord F/UTP Gigalan CAT.6A - CM - 10M - Cinza</t>
  </si>
  <si>
    <t>Guia Horizontal 1U alta densidade</t>
  </si>
  <si>
    <t>mt.</t>
  </si>
  <si>
    <t>Cabo Optico 02FO OM3 (50)</t>
  </si>
  <si>
    <t>DIO B48 - Modulo Básico</t>
  </si>
  <si>
    <t>Kit de Ancoragem e Acomodação para DIO B48</t>
  </si>
  <si>
    <t>Kit Bandeja de Emenda 12FO</t>
  </si>
  <si>
    <t>Kit 3X Placas LGX 08 Posições LC/SC</t>
  </si>
  <si>
    <t>Extensão Optica Conectorizada 02F OM3 LC-UPC 1.5M - COG - ACQUA - D2</t>
  </si>
  <si>
    <t>Bandeja de Sobra de Cordões</t>
  </si>
  <si>
    <t>Cordão Óptico Duplex Conectorizado MM OM3 - LC-UPC/LC-UPC 2.5M</t>
  </si>
  <si>
    <t>Placa Cega 1U 19" em aço</t>
  </si>
  <si>
    <t>Rolo Velcro Preto (3 mts)</t>
  </si>
  <si>
    <t>pct.</t>
  </si>
  <si>
    <t>Abraçadeira - 20cm</t>
  </si>
  <si>
    <t>Kit Porca Gaiola e Parafuso M5</t>
  </si>
  <si>
    <t>Etiqueta p/ cabos</t>
  </si>
  <si>
    <t>Brady</t>
  </si>
  <si>
    <t>Módulo SFP+ 10GBASE-SR para fibra óptica MM-300m</t>
  </si>
  <si>
    <t>Planet MTB-SR</t>
  </si>
  <si>
    <t>LISTA MATERIAIS E SERVIÇOS - ALIMENTAÇÃO ELÉTRICA</t>
  </si>
  <si>
    <t xml:space="preserve">Execução do sistema de Alimentação Elétrica, com fornecimento de materiais e serviços de acordo com o item 5.8 do projeto básico         </t>
  </si>
  <si>
    <t>Grupo Motor Gerador Elétrico: execução com fornecimento de materiais e serviços de acordo com o item 5.8.1 do projeto básico</t>
  </si>
  <si>
    <t>Grupo Motor Gerador Elétrico de 60Kva - Combustível Etanol - Com PTI (Painel de Transferência Integrado).</t>
  </si>
  <si>
    <t>Geraflex - Verflex 60</t>
  </si>
  <si>
    <t>litro</t>
  </si>
  <si>
    <t>Combustível Etanol</t>
  </si>
  <si>
    <t>Tubulação para escapamento de gases do motor do grupo gerador</t>
  </si>
  <si>
    <t>Logísitica de movimentação do grupo motor gerador no local da obra</t>
  </si>
  <si>
    <t>Adequação do QGBT: execução com fornecimento de materiais e serviços de acordo com o item 5.8.3 do projeto básico</t>
  </si>
  <si>
    <t>Quadro do tipo elétrico (para ampliação do QGBT, compatível com o existente no local).
Altura: 175 cm; largura: 60cm; profundidade: 45 cm. Incluso barramentos, conectores, disjuntor de 250A tripolar, e cabos de interligações.</t>
  </si>
  <si>
    <t>Barra de cobre 1x1/8 250A com isoladores</t>
  </si>
  <si>
    <t>Disjuntor em Caixa Moldada Tripolar 250A</t>
  </si>
  <si>
    <t>Steck</t>
  </si>
  <si>
    <t>vb.</t>
  </si>
  <si>
    <t>Cabos e conectores de acordo com o projeto elétrico (referir-se à planta)</t>
  </si>
  <si>
    <t>Quadro de Distribuição do Data Center (QDDC) e cabeamento interno: execução com fornecimento de materiais e serviços de acordo com planta Projeto Elétrico</t>
  </si>
  <si>
    <t>Quadro de Distribuição Elétrico do tipo sobrepor com capacidade mínima 125A trifasico com kit barramento fase, neutro e terra. Com mínimo de 16 circuitos e disjuntor geral.</t>
  </si>
  <si>
    <t>Cemar - Legrand</t>
  </si>
  <si>
    <t>Disjuntor Tripolar 125A</t>
  </si>
  <si>
    <t>Protetor contra surto DPS VCL Slim 20KA - 275V</t>
  </si>
  <si>
    <t>Clamper</t>
  </si>
  <si>
    <t>Disjuntor Tripolar 63A</t>
  </si>
  <si>
    <t>Disjuntor Tripolar 40A</t>
  </si>
  <si>
    <t>Disjuntor Bipolar 16A</t>
  </si>
  <si>
    <t>Disjuntor Monopolar 16A</t>
  </si>
  <si>
    <t>Verba para cabos elétricos, tomadas, plugues e terminais</t>
  </si>
  <si>
    <t>Cabo de força com plug macho IEC 320 C14 em uma ponta e plug fêmea IEC 320 C13 na outra ponta. De capacidade 10A – 110V a 250V, com 2 metros de comprimento.</t>
  </si>
  <si>
    <t>LISTA MATERIAIS E SERVIÇOS - ATERRAMENTO</t>
  </si>
  <si>
    <t xml:space="preserve">Execução do sistema de Aterramento, com fornecimento de materiais e serviços de acordo com o item 5.9 do projeto básico         </t>
  </si>
  <si>
    <t>Execução do sistema de aterramento, com fornecimento de materiais e serviços nos termos do item 5.9 do projeto básico :
Instalação de uma barra de aterramento principal do data center dentro da parte do QGBT a ser expandida;
Interligação da barra de aterramento principal do data center com a barra de aterramento do prédio dentro do QGBT existente;
Construção do aterramento do sistema à terra através de hastes metálicas, o quanto necessário para chegar ao valor de resistência recomendado pela norma;
Tratamento do solo para instalação das hastes metálicas, se necessário;
Interligação da barra de aterramento principal do data center com outras duas barras de aterramento que são denominadas CGB e EGB;
Montagem do sistema de malha de referência de sinal utilizando como base os pedestais e partes metálicas do piso elevado e acessórios metálicos ali existentes;
Interligação da malha de referência de sinal à barra de aterramento EGB;
Interligação da malha de referência de sinal à barra de aterramento EGB;</t>
  </si>
  <si>
    <t>LISTA MATERIAIS E SERVIÇOS - CONFINAMENTO DE RACKS</t>
  </si>
  <si>
    <t xml:space="preserve">Execução do sistema de Confinamento de Racks, com fornecimento de materiais e serviços de acordo com o item 5.10 do projeto básico         </t>
  </si>
  <si>
    <t>CLIMATIZAÇÃO DE PRECISÃO: execução com fornecimento de materiais e serviços de acordo com o item 5.10.1 do projeto básico</t>
  </si>
  <si>
    <t>Unidade Evaporadora CRV - 25KW de calor sensível ou superior - Digital Scroll - R410A, com placa de comunicação IS-UNITY-DP</t>
  </si>
  <si>
    <t>Vertiv - Liebert</t>
  </si>
  <si>
    <t>Unidade Condensadora CRV - R410A - External temperature 40°C</t>
  </si>
  <si>
    <t>SISTEMA ELÉTRICO: execução com fornecimento de materiais e serviços de acordo com o item 5.10.2 do projeto básico</t>
  </si>
  <si>
    <r>
      <t>UPS ITA</t>
    </r>
    <r>
      <rPr>
        <i/>
        <sz val="10"/>
        <rFont val="Arial"/>
        <family val="2"/>
      </rPr>
      <t xml:space="preserve"> 20kW </t>
    </r>
    <r>
      <rPr>
        <sz val="10"/>
        <rFont val="Arial"/>
        <family val="2"/>
      </rPr>
      <t>ou superior</t>
    </r>
  </si>
  <si>
    <t>Vertiv - ITA</t>
  </si>
  <si>
    <t>Quadro (POD) para configuração 1+1 ITA 40kW</t>
  </si>
  <si>
    <t>Vertiv</t>
  </si>
  <si>
    <t>Módulo de bateria com 20 monoblocos 12V (ITA 20kW)</t>
  </si>
  <si>
    <t>Cabo de Paralelismo</t>
  </si>
  <si>
    <t>Cabo de Sincronismo (aplicável para fontes assíncronas)</t>
  </si>
  <si>
    <t>Placa SNMP TCP/IP</t>
  </si>
  <si>
    <t>Kit trilho ITA</t>
  </si>
  <si>
    <t>Painel de Distribuição ITA 40kW</t>
  </si>
  <si>
    <t>SISTEMA DE DETECÇÃO E COMBATE À INCÊNDIO: execução com fornecimento de materiais e serviços de acordo com o item 5.10.3 do projeto básico</t>
  </si>
  <si>
    <t>Sistema Autônomo e Automático Modular Direto de Combate por Agente Limpo HFC-227ea (FM-200) em Racks Confinados</t>
  </si>
  <si>
    <t>ESTRUTURA MODULAR PRÉ FABRICADA: execução com fornecimento de materiais e serviços de acordo com o item 5.10.4 do projeto básico</t>
  </si>
  <si>
    <t>Modulo de Confinamento de Rack composto por 04 quatro Racks de Redes/Servidores: do tipo rack 19” de altura externa=2100mm  x  largura total de=3200mm x profundidade=1500 mm. 
Com suporte para 02 x Rack PDU Vertical (0U), e duas linhas de Fingers na parte frontal e traseira.
Fechamentos frontais e traseiros para evitar a recirculação de ar quente e frio entres os corredores confinados. 
Perfis 19” conforme EIA 310-D. 
Porta Frontal de vidro, recuada em no mínimo 30cm (vão livre entre frente dos servidores e porta de vidro) para criar um confinamento de corredor frio.
Ventilação de emergência em caso de manutenção no sistema de climatização de precisão.
Certificação IP (Ingress Protection) de classificação IP55.</t>
  </si>
  <si>
    <t>Vertiv - SmartRow</t>
  </si>
  <si>
    <t>RÉGUAS INTELIGENTES (PDU's): execução com fornecimento de materiais e serviços de acordo com o item 5.10.5 do projeto básico</t>
  </si>
  <si>
    <t>Régua Inteligente de Tomadas, Vertical 0U, modelo MPI, com gerenciamento e controle individual por tomadas, comunica em SNMP através de porta Ethernet, com 18xC13 e 6xC19, Plug de entrada IEC60309,32A</t>
  </si>
  <si>
    <t>MONITORAMENTO AMBIENTAL: execução com fornecimento de materiais e serviços de acordo com o item 5.10.6 do projeto básico</t>
  </si>
  <si>
    <t>IRM-HOST2:  Dispositivo de Monitoramento Ambiental RDU-A G2, para sensores de temperatura/humidade, detectores de líquidos, fumaça, vibração, e entradas/saídas digitais, e equipamentos como UPS, Condicionador de Ar, e Gerador. Equipado com software embarcado (built-in web server), eliminando necessidade de software.</t>
  </si>
  <si>
    <t>IRM-4COM: Cartão de Extensão com (4) portas COM</t>
  </si>
  <si>
    <t>IRM-8DIAI: Cartão de Extensão 8DIAI</t>
  </si>
  <si>
    <t>IRMS02TH: Sensor Digital de Temperatura e Umidade RDU-A-S02TH</t>
  </si>
  <si>
    <t>IRMS04DIF: Sensor para entradas digitais com (4) portas RJ-45</t>
  </si>
  <si>
    <t>IRM-S01S-C: Sensor Detector de Fumaça</t>
  </si>
  <si>
    <t>IRM-S01W: Sensor detector de água (10~60°C) 12-24V, dimensão de 10m.</t>
  </si>
  <si>
    <t>IRM-S01IN: Sensor Infravermelho (presença)</t>
  </si>
  <si>
    <t>IRM-S01DN-B: Sensor de porta (RJ-45)</t>
  </si>
  <si>
    <t>LISTA MATERIAIS E SERVIÇOS - MOVIEMNTAÇÃO DE EQUIPAMENTOS</t>
  </si>
  <si>
    <t>Gerenciamento e Logística de movimentação dos equipamentos de TI da sala atual para o novo Data center (migração).</t>
  </si>
  <si>
    <t>LISTA MATERIAIS E SERVIÇOS - TREINAMENTO</t>
  </si>
  <si>
    <t>Treinamento para transferencia de conhecimento conforme requisitos do item 12 do projeto básico</t>
  </si>
  <si>
    <t>LISTA MATERIAIS E SERVIÇOS - TESTES DE INTEGRAÇÃO</t>
  </si>
  <si>
    <t>Testes de integração entre os sistemas instalados e emissão de relatório (de acordo com os requisitos do item 13 do projeto básico)</t>
  </si>
  <si>
    <t>01 - MÉTODO EXECUTIVO</t>
  </si>
  <si>
    <t>Método Executivo</t>
  </si>
  <si>
    <t>14 - GERENCIAMENTO DA EXECUÇÃO</t>
  </si>
  <si>
    <t>Gerenciamento da execução (Engenheiro e Supervisor) com disponibilização de engenheiro técnico responsável e tecnico supervisor de acordo com os requisitos do item 10 do projeto básico)</t>
  </si>
  <si>
    <t>LISTA MATERIAIS E SERVIÇOS - GERENCIAMENTO DA EXECUÇÃO</t>
  </si>
  <si>
    <t xml:space="preserve">VERTIV TECNOLOGIA DO BRASIL LTDA
 CNPJ DA SEDE - Nº 03.698.870/0008-40 INSCRIÇÃO ESTADUAL DA SEDE - Nº 669.712.770.111 INSCRIÇÃO MUNICIPAL DA SEDE - Nº 333.725
Avenida Hollingsworth, 325 Parte B - Iporanga - Sorocaba - SP - CEP: 18087-105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</si>
</sst>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(&quot;R$ &quot;* #,##0.00_);_(&quot;R$ &quot;* \(#,##0.00\);_(&quot;R$ &quot;* &quot;-&quot;??_);_(@_)"/>
    <numFmt numFmtId="167" formatCode="#,##0.0000"/>
    <numFmt numFmtId="168" formatCode="#,##0.00000"/>
  </numFmts>
  <fonts count="27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Arial"/>
      <family val="2"/>
    </font>
    <font>
      <sz val="10"/>
      <name val="Helv"/>
      <charset val="204"/>
    </font>
    <font>
      <i/>
      <sz val="11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b/>
      <i/>
      <sz val="1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i/>
      <sz val="11"/>
      <color rgb="FF00000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Arial"/>
      <family val="2"/>
    </font>
    <font>
      <i/>
      <sz val="11"/>
      <color rgb="FF000000"/>
      <name val="Calibri"/>
      <family val="2"/>
    </font>
    <font>
      <i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8">
    <xf numFmtId="0" fontId="0" fillId="0" borderId="0"/>
    <xf numFmtId="0" fontId="7" fillId="0" borderId="0"/>
    <xf numFmtId="164" fontId="7" fillId="0" borderId="0" applyFont="0" applyFill="0" applyBorder="0" applyAlignment="0" applyProtection="0"/>
    <xf numFmtId="0" fontId="8" fillId="0" borderId="0"/>
    <xf numFmtId="0" fontId="16" fillId="0" borderId="0"/>
    <xf numFmtId="166" fontId="16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17" fillId="0" borderId="0"/>
    <xf numFmtId="0" fontId="15" fillId="0" borderId="0"/>
    <xf numFmtId="0" fontId="7" fillId="0" borderId="0"/>
    <xf numFmtId="165" fontId="16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9" fillId="0" borderId="0"/>
    <xf numFmtId="165" fontId="15" fillId="0" borderId="0" applyFont="0" applyFill="0" applyBorder="0" applyAlignment="0" applyProtection="0"/>
    <xf numFmtId="0" fontId="7" fillId="0" borderId="0"/>
    <xf numFmtId="0" fontId="7" fillId="0" borderId="0"/>
    <xf numFmtId="0" fontId="17" fillId="0" borderId="0"/>
    <xf numFmtId="164" fontId="15" fillId="0" borderId="0" applyFont="0" applyFill="0" applyBorder="0" applyAlignment="0" applyProtection="0"/>
  </cellStyleXfs>
  <cellXfs count="123">
    <xf numFmtId="0" fontId="0" fillId="0" borderId="0" xfId="0"/>
    <xf numFmtId="0" fontId="3" fillId="3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9" fillId="0" borderId="2" xfId="1" applyFont="1" applyFill="1" applyBorder="1" applyAlignment="1">
      <alignment horizontal="left" vertical="center" wrapText="1"/>
    </xf>
    <xf numFmtId="0" fontId="5" fillId="0" borderId="2" xfId="1" applyFont="1" applyBorder="1" applyAlignment="1">
      <alignment horizontal="left" vertical="center" wrapText="1"/>
    </xf>
    <xf numFmtId="0" fontId="9" fillId="3" borderId="2" xfId="1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12" fillId="0" borderId="0" xfId="0" applyFont="1"/>
    <xf numFmtId="0" fontId="3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11" fillId="0" borderId="0" xfId="0" applyFont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vertical="center" wrapText="1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Fill="1" applyBorder="1"/>
    <xf numFmtId="0" fontId="1" fillId="2" borderId="1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3" fillId="0" borderId="15" xfId="0" applyNumberFormat="1" applyFont="1" applyFill="1" applyBorder="1" applyAlignment="1">
      <alignment horizontal="center" vertical="center"/>
    </xf>
    <xf numFmtId="0" fontId="3" fillId="0" borderId="15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3" borderId="15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4" fontId="2" fillId="0" borderId="0" xfId="0" applyNumberFormat="1" applyFont="1"/>
    <xf numFmtId="0" fontId="3" fillId="3" borderId="19" xfId="0" applyFont="1" applyFill="1" applyBorder="1" applyAlignment="1">
      <alignment horizontal="center"/>
    </xf>
    <xf numFmtId="0" fontId="9" fillId="3" borderId="1" xfId="1" applyFont="1" applyFill="1" applyBorder="1" applyAlignment="1">
      <alignment horizontal="left" vertical="center" wrapText="1"/>
    </xf>
    <xf numFmtId="0" fontId="5" fillId="3" borderId="2" xfId="1" applyFont="1" applyFill="1" applyBorder="1" applyAlignment="1">
      <alignment horizontal="left" vertical="center" wrapText="1"/>
    </xf>
    <xf numFmtId="0" fontId="5" fillId="0" borderId="2" xfId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3" borderId="9" xfId="0" applyFont="1" applyFill="1" applyBorder="1"/>
    <xf numFmtId="0" fontId="21" fillId="0" borderId="25" xfId="12" applyFont="1" applyFill="1" applyBorder="1" applyAlignment="1">
      <alignment wrapText="1"/>
    </xf>
    <xf numFmtId="0" fontId="21" fillId="0" borderId="0" xfId="12" applyFont="1" applyFill="1" applyAlignment="1">
      <alignment wrapText="1"/>
    </xf>
    <xf numFmtId="0" fontId="20" fillId="0" borderId="25" xfId="12" applyFont="1" applyFill="1" applyBorder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7" fillId="0" borderId="27" xfId="16" applyFont="1" applyBorder="1" applyAlignment="1" applyProtection="1">
      <alignment horizontal="left" vertical="center" wrapText="1"/>
      <protection hidden="1"/>
    </xf>
    <xf numFmtId="0" fontId="23" fillId="0" borderId="0" xfId="0" applyFont="1"/>
    <xf numFmtId="0" fontId="0" fillId="0" borderId="0" xfId="0"/>
    <xf numFmtId="0" fontId="25" fillId="0" borderId="28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6" fillId="0" borderId="29" xfId="0" applyFont="1" applyBorder="1" applyAlignment="1">
      <alignment horizontal="left" vertical="center" wrapText="1"/>
    </xf>
    <xf numFmtId="0" fontId="26" fillId="0" borderId="29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/>
    </xf>
    <xf numFmtId="0" fontId="0" fillId="0" borderId="0" xfId="0"/>
    <xf numFmtId="0" fontId="4" fillId="3" borderId="20" xfId="0" applyNumberFormat="1" applyFont="1" applyFill="1" applyBorder="1" applyAlignment="1">
      <alignment vertical="center"/>
    </xf>
    <xf numFmtId="0" fontId="4" fillId="3" borderId="21" xfId="0" applyNumberFormat="1" applyFont="1" applyFill="1" applyBorder="1" applyAlignment="1">
      <alignment vertical="center"/>
    </xf>
    <xf numFmtId="0" fontId="4" fillId="3" borderId="22" xfId="0" applyNumberFormat="1" applyFont="1" applyFill="1" applyBorder="1" applyAlignment="1">
      <alignment vertical="center"/>
    </xf>
    <xf numFmtId="167" fontId="4" fillId="0" borderId="8" xfId="0" applyNumberFormat="1" applyFont="1" applyFill="1" applyBorder="1" applyAlignment="1">
      <alignment horizontal="right" vertical="center"/>
    </xf>
    <xf numFmtId="168" fontId="0" fillId="0" borderId="18" xfId="0" applyNumberFormat="1" applyBorder="1" applyAlignment="1">
      <alignment horizontal="center"/>
    </xf>
    <xf numFmtId="0" fontId="0" fillId="0" borderId="3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167" fontId="0" fillId="0" borderId="7" xfId="0" applyNumberFormat="1" applyBorder="1" applyAlignment="1">
      <alignment horizontal="center"/>
    </xf>
    <xf numFmtId="167" fontId="0" fillId="0" borderId="18" xfId="0" applyNumberFormat="1" applyBorder="1" applyAlignment="1">
      <alignment horizontal="center"/>
    </xf>
    <xf numFmtId="0" fontId="0" fillId="0" borderId="7" xfId="0" applyBorder="1" applyAlignment="1"/>
    <xf numFmtId="0" fontId="0" fillId="0" borderId="0" xfId="0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18" xfId="0" applyBorder="1" applyAlignment="1"/>
    <xf numFmtId="0" fontId="13" fillId="0" borderId="1" xfId="0" applyFont="1" applyBorder="1" applyAlignment="1">
      <alignment horizontal="center" vertical="center"/>
    </xf>
    <xf numFmtId="167" fontId="13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7" xfId="0" applyBorder="1" applyAlignment="1">
      <alignment horizontal="left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14" fillId="4" borderId="11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1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14" fillId="4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0" fontId="18" fillId="0" borderId="14" xfId="0" applyFont="1" applyFill="1" applyBorder="1" applyAlignment="1">
      <alignment horizontal="left" vertical="center"/>
    </xf>
    <xf numFmtId="0" fontId="3" fillId="3" borderId="23" xfId="0" applyNumberFormat="1" applyFont="1" applyFill="1" applyBorder="1" applyAlignment="1">
      <alignment horizontal="center" vertical="center"/>
    </xf>
    <xf numFmtId="0" fontId="3" fillId="3" borderId="24" xfId="0" applyNumberFormat="1" applyFont="1" applyFill="1" applyBorder="1" applyAlignment="1">
      <alignment horizontal="center" vertical="center"/>
    </xf>
    <xf numFmtId="0" fontId="3" fillId="3" borderId="26" xfId="0" applyNumberFormat="1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22" fillId="0" borderId="14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/>
    </xf>
    <xf numFmtId="4" fontId="0" fillId="0" borderId="0" xfId="0" applyNumberFormat="1"/>
    <xf numFmtId="167" fontId="3" fillId="0" borderId="1" xfId="0" applyNumberFormat="1" applyFont="1" applyFill="1" applyBorder="1" applyAlignment="1">
      <alignment horizontal="center" vertical="center"/>
    </xf>
    <xf numFmtId="167" fontId="3" fillId="0" borderId="16" xfId="0" applyNumberFormat="1" applyFont="1" applyFill="1" applyBorder="1" applyAlignment="1">
      <alignment horizontal="right" vertical="center"/>
    </xf>
    <xf numFmtId="167" fontId="3" fillId="0" borderId="16" xfId="0" applyNumberFormat="1" applyFont="1" applyBorder="1" applyAlignment="1">
      <alignment vertical="center"/>
    </xf>
    <xf numFmtId="167" fontId="3" fillId="0" borderId="1" xfId="0" applyNumberFormat="1" applyFont="1" applyFill="1" applyBorder="1" applyAlignment="1">
      <alignment horizontal="center"/>
    </xf>
    <xf numFmtId="167" fontId="3" fillId="0" borderId="16" xfId="0" applyNumberFormat="1" applyFont="1" applyBorder="1"/>
    <xf numFmtId="167" fontId="3" fillId="0" borderId="16" xfId="0" applyNumberFormat="1" applyFont="1" applyFill="1" applyBorder="1" applyAlignment="1">
      <alignment vertical="center"/>
    </xf>
    <xf numFmtId="167" fontId="25" fillId="0" borderId="25" xfId="0" applyNumberFormat="1" applyFont="1" applyBorder="1" applyAlignment="1">
      <alignment horizontal="center" vertical="center"/>
    </xf>
    <xf numFmtId="167" fontId="4" fillId="3" borderId="21" xfId="0" applyNumberFormat="1" applyFont="1" applyFill="1" applyBorder="1" applyAlignment="1">
      <alignment vertical="center"/>
    </xf>
    <xf numFmtId="167" fontId="4" fillId="3" borderId="22" xfId="0" applyNumberFormat="1" applyFont="1" applyFill="1" applyBorder="1" applyAlignment="1">
      <alignment vertical="center"/>
    </xf>
    <xf numFmtId="167" fontId="0" fillId="0" borderId="0" xfId="0" applyNumberFormat="1"/>
    <xf numFmtId="167" fontId="3" fillId="0" borderId="17" xfId="0" applyNumberFormat="1" applyFont="1" applyFill="1" applyBorder="1" applyAlignment="1">
      <alignment horizontal="right" vertical="center"/>
    </xf>
    <xf numFmtId="167" fontId="3" fillId="3" borderId="1" xfId="0" applyNumberFormat="1" applyFont="1" applyFill="1" applyBorder="1" applyAlignment="1">
      <alignment horizontal="center" vertical="center"/>
    </xf>
  </cellXfs>
  <cellStyles count="18">
    <cellStyle name="Currency 2" xfId="2"/>
    <cellStyle name="Currency 3" xfId="17"/>
    <cellStyle name="Estilo 1" xfId="3"/>
    <cellStyle name="Moeda 2" xfId="6"/>
    <cellStyle name="Moeda 3" xfId="5"/>
    <cellStyle name="Normal" xfId="0" builtinId="0"/>
    <cellStyle name="Normal 2" xfId="1"/>
    <cellStyle name="Normal 2 2" xfId="7"/>
    <cellStyle name="Normal 2_ANALISE MARGEM_BR-0156-11-B" xfId="14"/>
    <cellStyle name="Normal 3" xfId="8"/>
    <cellStyle name="Normal 31" xfId="15"/>
    <cellStyle name="Normal 4" xfId="9"/>
    <cellStyle name="Normal 5" xfId="4"/>
    <cellStyle name="Normal 6" xfId="12"/>
    <cellStyle name="Normal_Fonte - futura proposta" xfId="16"/>
    <cellStyle name="Vírgula 2" xfId="11"/>
    <cellStyle name="Vírgula 3" xfId="10"/>
    <cellStyle name="Vírgula 4" xfId="13"/>
  </cellStyles>
  <dxfs count="0"/>
  <tableStyles count="0" defaultTableStyle="TableStyleMedium9" defaultPivotStyle="PivotStyleLight16"/>
  <colors>
    <mruColors>
      <color rgb="FF15DA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3095629</xdr:colOff>
      <xdr:row>0</xdr:row>
      <xdr:rowOff>104775</xdr:rowOff>
    </xdr:from>
    <xdr:to>
      <xdr:col>3</xdr:col>
      <xdr:colOff>4724404</xdr:colOff>
      <xdr:row>0</xdr:row>
      <xdr:rowOff>541763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47CE5785-0BD1-4C18-84C9-8882ECA879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4" y="104775"/>
          <a:ext cx="1628775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2902323</xdr:colOff>
      <xdr:row>0</xdr:row>
      <xdr:rowOff>78442</xdr:rowOff>
    </xdr:from>
    <xdr:to>
      <xdr:col>4</xdr:col>
      <xdr:colOff>4531098</xdr:colOff>
      <xdr:row>0</xdr:row>
      <xdr:rowOff>515430</xdr:rowOff>
    </xdr:to>
    <xdr:pic>
      <xdr:nvPicPr>
        <xdr:cNvPr id="4" name="Picture 4">
          <a:extLst>
            <a:ext uri="{FF2B5EF4-FFF2-40B4-BE49-F238E27FC236}">
              <a16:creationId xmlns:a16="http://schemas.microsoft.com/office/drawing/2014/main" id="{99A41CF2-2967-4F2C-A669-9FD862465C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9173" y="78442"/>
          <a:ext cx="0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3095629</xdr:colOff>
      <xdr:row>0</xdr:row>
      <xdr:rowOff>104775</xdr:rowOff>
    </xdr:from>
    <xdr:to>
      <xdr:col>3</xdr:col>
      <xdr:colOff>4724404</xdr:colOff>
      <xdr:row>0</xdr:row>
      <xdr:rowOff>541763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886A932-9E04-4385-AA4A-58F643525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4" y="104775"/>
          <a:ext cx="1628775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2902323</xdr:colOff>
      <xdr:row>0</xdr:row>
      <xdr:rowOff>78442</xdr:rowOff>
    </xdr:from>
    <xdr:to>
      <xdr:col>4</xdr:col>
      <xdr:colOff>4531098</xdr:colOff>
      <xdr:row>0</xdr:row>
      <xdr:rowOff>515430</xdr:rowOff>
    </xdr:to>
    <xdr:pic>
      <xdr:nvPicPr>
        <xdr:cNvPr id="6" name="Picture 4">
          <a:extLst>
            <a:ext uri="{FF2B5EF4-FFF2-40B4-BE49-F238E27FC236}">
              <a16:creationId xmlns:a16="http://schemas.microsoft.com/office/drawing/2014/main" id="{820F4B45-A04C-41CC-BF7A-AFD7A359C2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9173" y="78442"/>
          <a:ext cx="0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857250</xdr:colOff>
      <xdr:row>0</xdr:row>
      <xdr:rowOff>71436</xdr:rowOff>
    </xdr:from>
    <xdr:to>
      <xdr:col>5</xdr:col>
      <xdr:colOff>283369</xdr:colOff>
      <xdr:row>0</xdr:row>
      <xdr:rowOff>508424</xdr:rowOff>
    </xdr:to>
    <xdr:pic>
      <xdr:nvPicPr>
        <xdr:cNvPr id="7" name="Picture 4">
          <a:extLst>
            <a:ext uri="{FF2B5EF4-FFF2-40B4-BE49-F238E27FC236}">
              <a16:creationId xmlns:a16="http://schemas.microsoft.com/office/drawing/2014/main" id="{99B6AF5F-8464-4877-9C72-80A7FB1FD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0" y="71436"/>
          <a:ext cx="1628775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3009900</xdr:colOff>
      <xdr:row>0</xdr:row>
      <xdr:rowOff>57150</xdr:rowOff>
    </xdr:from>
    <xdr:to>
      <xdr:col>3</xdr:col>
      <xdr:colOff>4638675</xdr:colOff>
      <xdr:row>0</xdr:row>
      <xdr:rowOff>494138</xdr:rowOff>
    </xdr:to>
    <xdr:pic>
      <xdr:nvPicPr>
        <xdr:cNvPr id="15" name="Picture 4">
          <a:extLst>
            <a:ext uri="{FF2B5EF4-FFF2-40B4-BE49-F238E27FC236}">
              <a16:creationId xmlns:a16="http://schemas.microsoft.com/office/drawing/2014/main" id="{AF38C35A-46C3-4872-ABD9-C6F8AF435A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57150"/>
          <a:ext cx="1628775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3733800</xdr:colOff>
      <xdr:row>0</xdr:row>
      <xdr:rowOff>85725</xdr:rowOff>
    </xdr:from>
    <xdr:to>
      <xdr:col>3</xdr:col>
      <xdr:colOff>5362575</xdr:colOff>
      <xdr:row>0</xdr:row>
      <xdr:rowOff>522713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4C4351AF-25F5-474D-9721-F98955206E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6375" y="85725"/>
          <a:ext cx="1628775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2714625</xdr:colOff>
      <xdr:row>0</xdr:row>
      <xdr:rowOff>133350</xdr:rowOff>
    </xdr:from>
    <xdr:to>
      <xdr:col>3</xdr:col>
      <xdr:colOff>4343400</xdr:colOff>
      <xdr:row>0</xdr:row>
      <xdr:rowOff>570338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89513C5D-2F43-49B3-9777-08D6A12A52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3425" y="133350"/>
          <a:ext cx="1628775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3486150</xdr:colOff>
      <xdr:row>0</xdr:row>
      <xdr:rowOff>85725</xdr:rowOff>
    </xdr:from>
    <xdr:to>
      <xdr:col>3</xdr:col>
      <xdr:colOff>5114925</xdr:colOff>
      <xdr:row>0</xdr:row>
      <xdr:rowOff>522713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BF4BF791-DE6B-4D9A-BE30-CDB3B17489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38725" y="85725"/>
          <a:ext cx="1628775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3314700</xdr:colOff>
      <xdr:row>0</xdr:row>
      <xdr:rowOff>114300</xdr:rowOff>
    </xdr:from>
    <xdr:to>
      <xdr:col>3</xdr:col>
      <xdr:colOff>4943475</xdr:colOff>
      <xdr:row>0</xdr:row>
      <xdr:rowOff>551288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A053A99D-815E-401D-B1E0-3AA68BEAB7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7275" y="114300"/>
          <a:ext cx="1628775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3324225</xdr:colOff>
      <xdr:row>0</xdr:row>
      <xdr:rowOff>161925</xdr:rowOff>
    </xdr:from>
    <xdr:to>
      <xdr:col>3</xdr:col>
      <xdr:colOff>4953000</xdr:colOff>
      <xdr:row>0</xdr:row>
      <xdr:rowOff>598913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CB66ED35-0CF3-405F-B2F8-C75DB0894A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161925"/>
          <a:ext cx="1628775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3095629</xdr:colOff>
      <xdr:row>0</xdr:row>
      <xdr:rowOff>104775</xdr:rowOff>
    </xdr:from>
    <xdr:to>
      <xdr:col>3</xdr:col>
      <xdr:colOff>4724404</xdr:colOff>
      <xdr:row>0</xdr:row>
      <xdr:rowOff>541763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EB10C901-1EEE-4FE6-983E-BADAAD3467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4" y="104775"/>
          <a:ext cx="1628775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2902323</xdr:colOff>
      <xdr:row>0</xdr:row>
      <xdr:rowOff>78442</xdr:rowOff>
    </xdr:from>
    <xdr:to>
      <xdr:col>4</xdr:col>
      <xdr:colOff>4531098</xdr:colOff>
      <xdr:row>0</xdr:row>
      <xdr:rowOff>515430</xdr:rowOff>
    </xdr:to>
    <xdr:pic>
      <xdr:nvPicPr>
        <xdr:cNvPr id="4" name="Picture 4">
          <a:extLst>
            <a:ext uri="{FF2B5EF4-FFF2-40B4-BE49-F238E27FC236}">
              <a16:creationId xmlns:a16="http://schemas.microsoft.com/office/drawing/2014/main" id="{4061A136-95A1-4DB8-89CF-A3C3218F7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1573" y="78442"/>
          <a:ext cx="0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3495679</xdr:colOff>
      <xdr:row>0</xdr:row>
      <xdr:rowOff>123825</xdr:rowOff>
    </xdr:from>
    <xdr:to>
      <xdr:col>3</xdr:col>
      <xdr:colOff>5124454</xdr:colOff>
      <xdr:row>0</xdr:row>
      <xdr:rowOff>560813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80EDD3D0-ED11-47B8-8196-57C7FCFEA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3150" y="123825"/>
          <a:ext cx="1628775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2902323</xdr:colOff>
      <xdr:row>0</xdr:row>
      <xdr:rowOff>78442</xdr:rowOff>
    </xdr:from>
    <xdr:to>
      <xdr:col>4</xdr:col>
      <xdr:colOff>4531098</xdr:colOff>
      <xdr:row>0</xdr:row>
      <xdr:rowOff>515430</xdr:rowOff>
    </xdr:to>
    <xdr:pic>
      <xdr:nvPicPr>
        <xdr:cNvPr id="4" name="Picture 4">
          <a:extLst>
            <a:ext uri="{FF2B5EF4-FFF2-40B4-BE49-F238E27FC236}">
              <a16:creationId xmlns:a16="http://schemas.microsoft.com/office/drawing/2014/main" id="{6535E15F-CF1F-4E7C-A134-9C1B99EA9A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8748" y="78442"/>
          <a:ext cx="1628775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3114675</xdr:colOff>
      <xdr:row>0</xdr:row>
      <xdr:rowOff>123825</xdr:rowOff>
    </xdr:from>
    <xdr:to>
      <xdr:col>3</xdr:col>
      <xdr:colOff>4743450</xdr:colOff>
      <xdr:row>0</xdr:row>
      <xdr:rowOff>560813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7A8D233E-C0B2-46BC-8AAE-D070375E70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" y="123825"/>
          <a:ext cx="0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2902323</xdr:colOff>
      <xdr:row>0</xdr:row>
      <xdr:rowOff>78442</xdr:rowOff>
    </xdr:from>
    <xdr:to>
      <xdr:col>4</xdr:col>
      <xdr:colOff>4531098</xdr:colOff>
      <xdr:row>0</xdr:row>
      <xdr:rowOff>515430</xdr:rowOff>
    </xdr:to>
    <xdr:pic>
      <xdr:nvPicPr>
        <xdr:cNvPr id="4" name="Picture 4">
          <a:extLst>
            <a:ext uri="{FF2B5EF4-FFF2-40B4-BE49-F238E27FC236}">
              <a16:creationId xmlns:a16="http://schemas.microsoft.com/office/drawing/2014/main" id="{F4EEABEA-9BD6-4A32-923A-0AE6CB12F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4973" y="78442"/>
          <a:ext cx="1628775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3114675</xdr:colOff>
      <xdr:row>0</xdr:row>
      <xdr:rowOff>123825</xdr:rowOff>
    </xdr:from>
    <xdr:to>
      <xdr:col>3</xdr:col>
      <xdr:colOff>4743450</xdr:colOff>
      <xdr:row>0</xdr:row>
      <xdr:rowOff>560813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FD14056F-7E2C-4035-8123-99FD18E9F9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975" y="123825"/>
          <a:ext cx="0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2902323</xdr:colOff>
      <xdr:row>0</xdr:row>
      <xdr:rowOff>78442</xdr:rowOff>
    </xdr:from>
    <xdr:to>
      <xdr:col>4</xdr:col>
      <xdr:colOff>4531098</xdr:colOff>
      <xdr:row>0</xdr:row>
      <xdr:rowOff>515430</xdr:rowOff>
    </xdr:to>
    <xdr:pic>
      <xdr:nvPicPr>
        <xdr:cNvPr id="4" name="Picture 4">
          <a:extLst>
            <a:ext uri="{FF2B5EF4-FFF2-40B4-BE49-F238E27FC236}">
              <a16:creationId xmlns:a16="http://schemas.microsoft.com/office/drawing/2014/main" id="{1CC1A061-BE98-4E32-BD8D-9D0BFF7C1E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5058" y="78442"/>
          <a:ext cx="1628775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3114675</xdr:colOff>
      <xdr:row>0</xdr:row>
      <xdr:rowOff>123825</xdr:rowOff>
    </xdr:from>
    <xdr:to>
      <xdr:col>3</xdr:col>
      <xdr:colOff>4743450</xdr:colOff>
      <xdr:row>0</xdr:row>
      <xdr:rowOff>560813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DCCE8484-8991-4E00-B58F-47D8D48D63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123825"/>
          <a:ext cx="0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3216088</xdr:colOff>
      <xdr:row>0</xdr:row>
      <xdr:rowOff>67236</xdr:rowOff>
    </xdr:from>
    <xdr:to>
      <xdr:col>4</xdr:col>
      <xdr:colOff>4844863</xdr:colOff>
      <xdr:row>0</xdr:row>
      <xdr:rowOff>504224</xdr:rowOff>
    </xdr:to>
    <xdr:pic>
      <xdr:nvPicPr>
        <xdr:cNvPr id="4" name="Picture 4">
          <a:extLst>
            <a:ext uri="{FF2B5EF4-FFF2-40B4-BE49-F238E27FC236}">
              <a16:creationId xmlns:a16="http://schemas.microsoft.com/office/drawing/2014/main" id="{D7FE916E-A1A5-4FBF-8758-A515BB21CF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6338" y="67236"/>
          <a:ext cx="1628775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3114675</xdr:colOff>
      <xdr:row>0</xdr:row>
      <xdr:rowOff>123825</xdr:rowOff>
    </xdr:from>
    <xdr:to>
      <xdr:col>3</xdr:col>
      <xdr:colOff>4743450</xdr:colOff>
      <xdr:row>0</xdr:row>
      <xdr:rowOff>560813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18F4DC44-871D-4C59-BB30-92D160DCB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123825"/>
          <a:ext cx="1628775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3216088</xdr:colOff>
      <xdr:row>0</xdr:row>
      <xdr:rowOff>67236</xdr:rowOff>
    </xdr:from>
    <xdr:to>
      <xdr:col>4</xdr:col>
      <xdr:colOff>4844863</xdr:colOff>
      <xdr:row>0</xdr:row>
      <xdr:rowOff>504224</xdr:rowOff>
    </xdr:to>
    <xdr:pic>
      <xdr:nvPicPr>
        <xdr:cNvPr id="4" name="Picture 4">
          <a:extLst>
            <a:ext uri="{FF2B5EF4-FFF2-40B4-BE49-F238E27FC236}">
              <a16:creationId xmlns:a16="http://schemas.microsoft.com/office/drawing/2014/main" id="{22332F27-1671-410C-A3E8-3BDEDE7B22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1941" y="67236"/>
          <a:ext cx="1628775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3114675</xdr:colOff>
      <xdr:row>0</xdr:row>
      <xdr:rowOff>123825</xdr:rowOff>
    </xdr:from>
    <xdr:to>
      <xdr:col>3</xdr:col>
      <xdr:colOff>4743450</xdr:colOff>
      <xdr:row>0</xdr:row>
      <xdr:rowOff>560813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BE3FBB90-5BE5-43F7-A8B4-B4EA675AF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123825"/>
          <a:ext cx="1628775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3162300</xdr:colOff>
      <xdr:row>0</xdr:row>
      <xdr:rowOff>95250</xdr:rowOff>
    </xdr:from>
    <xdr:to>
      <xdr:col>3</xdr:col>
      <xdr:colOff>4791075</xdr:colOff>
      <xdr:row>0</xdr:row>
      <xdr:rowOff>532238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525318DD-63FD-4C30-8594-968F68FFCB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95250"/>
          <a:ext cx="1628775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opLeftCell="A2" zoomScale="80" zoomScaleNormal="80" workbookViewId="0">
      <selection activeCell="G6" sqref="G6:H6"/>
    </sheetView>
  </sheetViews>
  <sheetFormatPr defaultRowHeight="15"/>
  <cols>
    <col min="2" max="2" width="16.5703125" customWidth="1"/>
    <col min="3" max="3" width="17.140625" customWidth="1"/>
    <col min="4" max="4" width="6.85546875" customWidth="1"/>
    <col min="9" max="9" width="18.28515625" customWidth="1"/>
  </cols>
  <sheetData>
    <row r="1" spans="1:9" s="56" customFormat="1" ht="102" customHeight="1" thickBot="1">
      <c r="A1" s="62" t="s">
        <v>232</v>
      </c>
      <c r="B1" s="62"/>
      <c r="C1" s="62"/>
      <c r="D1" s="62"/>
      <c r="E1" s="62"/>
      <c r="F1" s="62"/>
      <c r="G1" s="62"/>
      <c r="H1" s="62"/>
      <c r="I1" s="62"/>
    </row>
    <row r="2" spans="1:9" ht="39" customHeight="1" thickBot="1">
      <c r="A2" s="76" t="s">
        <v>0</v>
      </c>
      <c r="B2" s="77"/>
      <c r="C2" s="77"/>
      <c r="D2" s="77"/>
      <c r="E2" s="77"/>
      <c r="F2" s="77"/>
      <c r="G2" s="77"/>
      <c r="H2" s="77"/>
      <c r="I2" s="78"/>
    </row>
    <row r="3" spans="1:9">
      <c r="A3" s="68"/>
      <c r="B3" s="68"/>
      <c r="C3" s="68"/>
      <c r="D3" s="68"/>
      <c r="E3" s="68"/>
      <c r="F3" s="68"/>
      <c r="G3" s="68"/>
      <c r="H3" s="68"/>
      <c r="I3" s="49"/>
    </row>
    <row r="4" spans="1:9" ht="15.75">
      <c r="A4" s="69" t="s">
        <v>1</v>
      </c>
      <c r="B4" s="69"/>
      <c r="C4" s="69"/>
      <c r="D4" s="69"/>
      <c r="E4" s="69" t="s">
        <v>2</v>
      </c>
      <c r="F4" s="69"/>
      <c r="G4" s="69" t="s">
        <v>3</v>
      </c>
      <c r="H4" s="69"/>
      <c r="I4" s="55" t="s">
        <v>4</v>
      </c>
    </row>
    <row r="5" spans="1:9" s="49" customFormat="1">
      <c r="A5" s="70" t="s">
        <v>227</v>
      </c>
      <c r="B5" s="70"/>
      <c r="C5" s="70"/>
      <c r="D5" s="70"/>
      <c r="E5" s="66">
        <f>'MÉTODO EXECUTIVO'!F5</f>
        <v>0</v>
      </c>
      <c r="F5" s="66"/>
      <c r="G5" s="66">
        <f>'MÉTODO EXECUTIVO'!G5</f>
        <v>4312.5</v>
      </c>
      <c r="H5" s="66"/>
      <c r="I5" s="61">
        <f>E5+G5</f>
        <v>4312.5</v>
      </c>
    </row>
    <row r="6" spans="1:9">
      <c r="A6" s="70" t="s">
        <v>5</v>
      </c>
      <c r="B6" s="70"/>
      <c r="C6" s="70"/>
      <c r="D6" s="70"/>
      <c r="E6" s="66">
        <f>INFRAESTRUTURA!F29</f>
        <v>47537.744062500002</v>
      </c>
      <c r="F6" s="66"/>
      <c r="G6" s="66">
        <f>INFRAESTRUTURA!G29</f>
        <v>13003.955625000001</v>
      </c>
      <c r="H6" s="66"/>
      <c r="I6" s="61">
        <f>E6+G6</f>
        <v>60541.699687500004</v>
      </c>
    </row>
    <row r="7" spans="1:9">
      <c r="A7" s="67" t="s">
        <v>6</v>
      </c>
      <c r="B7" s="67"/>
      <c r="C7" s="67"/>
      <c r="D7" s="67"/>
      <c r="E7" s="65">
        <f>ILUMINAÇÃO!G15</f>
        <v>5785.1324999999997</v>
      </c>
      <c r="F7" s="65"/>
      <c r="G7" s="65">
        <f>ILUMINAÇÃO!H15</f>
        <v>362.25</v>
      </c>
      <c r="H7" s="65"/>
      <c r="I7" s="61">
        <f t="shared" ref="I7:I18" si="0">E7+G7</f>
        <v>6147.3824999999997</v>
      </c>
    </row>
    <row r="8" spans="1:9">
      <c r="A8" s="67" t="s">
        <v>7</v>
      </c>
      <c r="B8" s="67"/>
      <c r="C8" s="67"/>
      <c r="D8" s="67"/>
      <c r="E8" s="65">
        <f>'CONTROLE DE ACESSO'!G9</f>
        <v>3125.3118750000003</v>
      </c>
      <c r="F8" s="65"/>
      <c r="G8" s="65">
        <f>'CONTROLE DE ACESSO'!H9</f>
        <v>733.125</v>
      </c>
      <c r="H8" s="65"/>
      <c r="I8" s="61">
        <f>E8+G8</f>
        <v>3858.4368750000003</v>
      </c>
    </row>
    <row r="9" spans="1:9">
      <c r="A9" s="67" t="s">
        <v>8</v>
      </c>
      <c r="B9" s="67"/>
      <c r="C9" s="67"/>
      <c r="D9" s="67"/>
      <c r="E9" s="65">
        <f>'CLIMATIZAÇÃO CONFORTO'!G7</f>
        <v>7072.5</v>
      </c>
      <c r="F9" s="65"/>
      <c r="G9" s="65">
        <f>'CLIMATIZAÇÃO CONFORTO'!H7</f>
        <v>862.5</v>
      </c>
      <c r="H9" s="65"/>
      <c r="I9" s="61">
        <f>E9+G9</f>
        <v>7935</v>
      </c>
    </row>
    <row r="10" spans="1:9">
      <c r="A10" s="67" t="s">
        <v>9</v>
      </c>
      <c r="B10" s="67"/>
      <c r="C10" s="67"/>
      <c r="D10" s="67"/>
      <c r="E10" s="65">
        <f>'CFTV IP'!G14</f>
        <v>13135.538625000001</v>
      </c>
      <c r="F10" s="65"/>
      <c r="G10" s="65">
        <f>'CFTV IP'!H14</f>
        <v>3376.6875</v>
      </c>
      <c r="H10" s="65"/>
      <c r="I10" s="61">
        <f>E10+G10</f>
        <v>16512.226125000001</v>
      </c>
    </row>
    <row r="11" spans="1:9">
      <c r="A11" s="67" t="s">
        <v>10</v>
      </c>
      <c r="B11" s="67"/>
      <c r="C11" s="67"/>
      <c r="D11" s="67"/>
      <c r="E11" s="65">
        <f>TELECOMUNICAÇÃO!F24</f>
        <v>40323.278287499998</v>
      </c>
      <c r="F11" s="65"/>
      <c r="G11" s="65">
        <f>TELECOMUNICAÇÃO!G24</f>
        <v>0</v>
      </c>
      <c r="H11" s="65"/>
      <c r="I11" s="61">
        <f t="shared" si="0"/>
        <v>40323.278287499998</v>
      </c>
    </row>
    <row r="12" spans="1:9">
      <c r="A12" s="67" t="s">
        <v>11</v>
      </c>
      <c r="B12" s="67"/>
      <c r="C12" s="67"/>
      <c r="D12" s="67"/>
      <c r="E12" s="65">
        <f>'ALIMENTAÇÃO ELÉTRICA'!F25</f>
        <v>129753.99000000002</v>
      </c>
      <c r="F12" s="65"/>
      <c r="G12" s="65">
        <f>'ALIMENTAÇÃO ELÉTRICA'!G25</f>
        <v>843.9</v>
      </c>
      <c r="H12" s="65"/>
      <c r="I12" s="61">
        <f t="shared" si="0"/>
        <v>130597.89000000001</v>
      </c>
    </row>
    <row r="13" spans="1:9">
      <c r="A13" s="67" t="s">
        <v>12</v>
      </c>
      <c r="B13" s="67"/>
      <c r="C13" s="67"/>
      <c r="D13" s="67"/>
      <c r="E13" s="65">
        <f>ATERRAMENTO!F6</f>
        <v>8128.5999999999995</v>
      </c>
      <c r="F13" s="65"/>
      <c r="G13" s="65">
        <f>ATERRAMENTO!G6</f>
        <v>0</v>
      </c>
      <c r="H13" s="65"/>
      <c r="I13" s="61">
        <f t="shared" si="0"/>
        <v>8128.5999999999995</v>
      </c>
    </row>
    <row r="14" spans="1:9">
      <c r="A14" s="67" t="s">
        <v>13</v>
      </c>
      <c r="B14" s="67"/>
      <c r="C14" s="67"/>
      <c r="D14" s="67"/>
      <c r="E14" s="65">
        <f>'CONF. RACKS'!F33</f>
        <v>398464.49999999988</v>
      </c>
      <c r="F14" s="65"/>
      <c r="G14" s="65">
        <f>'CONF. RACKS'!G33</f>
        <v>0</v>
      </c>
      <c r="H14" s="65"/>
      <c r="I14" s="61">
        <f>E14+G14</f>
        <v>398464.49999999988</v>
      </c>
    </row>
    <row r="15" spans="1:9">
      <c r="A15" s="67" t="s">
        <v>14</v>
      </c>
      <c r="B15" s="67"/>
      <c r="C15" s="67"/>
      <c r="D15" s="67"/>
      <c r="E15" s="65">
        <f>'MOVIMENTAÇÃO DE EQUIP.'!F5</f>
        <v>0</v>
      </c>
      <c r="F15" s="65"/>
      <c r="G15" s="65">
        <f>'MOVIMENTAÇÃO DE EQUIP.'!G5</f>
        <v>3450</v>
      </c>
      <c r="H15" s="65"/>
      <c r="I15" s="61">
        <f t="shared" si="0"/>
        <v>3450</v>
      </c>
    </row>
    <row r="16" spans="1:9">
      <c r="A16" s="75" t="s">
        <v>15</v>
      </c>
      <c r="B16" s="75"/>
      <c r="C16" s="75"/>
      <c r="D16" s="75"/>
      <c r="E16" s="65">
        <f>TREINAMENTO!F5</f>
        <v>0</v>
      </c>
      <c r="F16" s="65"/>
      <c r="G16" s="65">
        <f>TREINAMENTO!G5</f>
        <v>4312.5</v>
      </c>
      <c r="H16" s="65"/>
      <c r="I16" s="61">
        <f t="shared" si="0"/>
        <v>4312.5</v>
      </c>
    </row>
    <row r="17" spans="1:9">
      <c r="A17" s="75" t="s">
        <v>16</v>
      </c>
      <c r="B17" s="75"/>
      <c r="C17" s="75"/>
      <c r="D17" s="75"/>
      <c r="E17" s="65">
        <f>'TESTES DE INTEGRAÇÃO'!F5</f>
        <v>0</v>
      </c>
      <c r="F17" s="65"/>
      <c r="G17" s="65">
        <f>'TESTES DE INTEGRAÇÃO'!G5</f>
        <v>6900</v>
      </c>
      <c r="H17" s="65"/>
      <c r="I17" s="61">
        <f t="shared" si="0"/>
        <v>6900</v>
      </c>
    </row>
    <row r="18" spans="1:9">
      <c r="A18" s="75" t="s">
        <v>229</v>
      </c>
      <c r="B18" s="75"/>
      <c r="C18" s="75"/>
      <c r="D18" s="75"/>
      <c r="E18" s="65">
        <f>'GERENCIAMENTO DA EXECUÇÃO'!F5</f>
        <v>0</v>
      </c>
      <c r="F18" s="65"/>
      <c r="G18" s="65">
        <f>'GERENCIAMENTO DA EXECUÇÃO'!G5</f>
        <v>21562.5</v>
      </c>
      <c r="H18" s="65"/>
      <c r="I18" s="61">
        <f t="shared" si="0"/>
        <v>21562.5</v>
      </c>
    </row>
    <row r="20" spans="1:9">
      <c r="A20" s="71" t="s">
        <v>17</v>
      </c>
      <c r="B20" s="71"/>
      <c r="C20" s="71"/>
      <c r="D20" s="71"/>
      <c r="E20" s="73">
        <f>SUM(E5:F18)</f>
        <v>653326.59534999984</v>
      </c>
      <c r="F20" s="74"/>
      <c r="G20" s="73">
        <f>SUM(G5:H18)</f>
        <v>59719.918125000004</v>
      </c>
      <c r="H20" s="74"/>
      <c r="I20" s="30"/>
    </row>
    <row r="21" spans="1:9" ht="18.75">
      <c r="A21" s="71"/>
      <c r="B21" s="71"/>
      <c r="C21" s="71"/>
      <c r="D21" s="71"/>
      <c r="E21" s="72">
        <f>SUM(E20:H20)</f>
        <v>713046.51347499981</v>
      </c>
      <c r="F21" s="72"/>
      <c r="G21" s="72"/>
      <c r="H21" s="72"/>
      <c r="I21" s="49"/>
    </row>
    <row r="24" spans="1:9">
      <c r="A24" s="63"/>
      <c r="B24" s="64"/>
      <c r="C24" s="64"/>
      <c r="D24" s="64"/>
      <c r="E24" s="64"/>
      <c r="F24" s="64"/>
      <c r="G24" s="64"/>
      <c r="H24" s="64"/>
      <c r="I24" s="64"/>
    </row>
    <row r="25" spans="1:9">
      <c r="A25" s="64"/>
      <c r="B25" s="64"/>
      <c r="C25" s="64"/>
      <c r="D25" s="64"/>
      <c r="E25" s="64"/>
      <c r="F25" s="64"/>
      <c r="G25" s="64"/>
      <c r="H25" s="64"/>
      <c r="I25" s="64"/>
    </row>
    <row r="26" spans="1:9">
      <c r="A26" s="64"/>
      <c r="B26" s="64"/>
      <c r="C26" s="64"/>
      <c r="D26" s="64"/>
      <c r="E26" s="64"/>
      <c r="F26" s="64"/>
      <c r="G26" s="64"/>
      <c r="H26" s="64"/>
      <c r="I26" s="64"/>
    </row>
    <row r="27" spans="1:9">
      <c r="A27" s="64"/>
      <c r="B27" s="64"/>
      <c r="C27" s="64"/>
      <c r="D27" s="64"/>
      <c r="E27" s="64"/>
      <c r="F27" s="64"/>
      <c r="G27" s="64"/>
      <c r="H27" s="64"/>
      <c r="I27" s="64"/>
    </row>
    <row r="28" spans="1:9">
      <c r="A28" s="64"/>
      <c r="B28" s="64"/>
      <c r="C28" s="64"/>
      <c r="D28" s="64"/>
      <c r="E28" s="64"/>
      <c r="F28" s="64"/>
      <c r="G28" s="64"/>
      <c r="H28" s="64"/>
      <c r="I28" s="64"/>
    </row>
  </sheetData>
  <mergeCells count="53">
    <mergeCell ref="A2:I2"/>
    <mergeCell ref="A15:D15"/>
    <mergeCell ref="E15:F15"/>
    <mergeCell ref="G15:H15"/>
    <mergeCell ref="A10:D10"/>
    <mergeCell ref="E10:F10"/>
    <mergeCell ref="G10:H10"/>
    <mergeCell ref="A14:D14"/>
    <mergeCell ref="E14:F14"/>
    <mergeCell ref="G14:H14"/>
    <mergeCell ref="E11:F11"/>
    <mergeCell ref="E8:F8"/>
    <mergeCell ref="G7:H7"/>
    <mergeCell ref="G11:H11"/>
    <mergeCell ref="A7:D7"/>
    <mergeCell ref="E4:F4"/>
    <mergeCell ref="A20:D21"/>
    <mergeCell ref="A9:D9"/>
    <mergeCell ref="A12:D12"/>
    <mergeCell ref="E12:F12"/>
    <mergeCell ref="E21:H21"/>
    <mergeCell ref="E20:F20"/>
    <mergeCell ref="G20:H20"/>
    <mergeCell ref="G9:H9"/>
    <mergeCell ref="A16:D16"/>
    <mergeCell ref="E16:F16"/>
    <mergeCell ref="A13:D13"/>
    <mergeCell ref="E13:F13"/>
    <mergeCell ref="G13:H13"/>
    <mergeCell ref="A18:D18"/>
    <mergeCell ref="A17:D17"/>
    <mergeCell ref="G12:H12"/>
    <mergeCell ref="G4:H4"/>
    <mergeCell ref="A5:D5"/>
    <mergeCell ref="E5:F5"/>
    <mergeCell ref="G5:H5"/>
    <mergeCell ref="E7:F7"/>
    <mergeCell ref="A1:I1"/>
    <mergeCell ref="A24:I28"/>
    <mergeCell ref="E9:F9"/>
    <mergeCell ref="G6:H6"/>
    <mergeCell ref="A11:D11"/>
    <mergeCell ref="E18:F18"/>
    <mergeCell ref="E17:F17"/>
    <mergeCell ref="G18:H18"/>
    <mergeCell ref="G17:H17"/>
    <mergeCell ref="G16:H16"/>
    <mergeCell ref="A3:H3"/>
    <mergeCell ref="A4:D4"/>
    <mergeCell ref="A6:D6"/>
    <mergeCell ref="A8:D8"/>
    <mergeCell ref="G8:H8"/>
    <mergeCell ref="E6:F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7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topLeftCell="A3" zoomScale="85" zoomScaleNormal="85" workbookViewId="0">
      <selection activeCell="F6" sqref="F6"/>
    </sheetView>
  </sheetViews>
  <sheetFormatPr defaultRowHeight="15"/>
  <cols>
    <col min="1" max="1" width="7.5703125" customWidth="1"/>
    <col min="2" max="2" width="8" customWidth="1"/>
    <col min="3" max="3" width="7.7109375" customWidth="1"/>
    <col min="4" max="4" width="80.42578125" customWidth="1"/>
    <col min="5" max="5" width="21.5703125" bestFit="1" customWidth="1"/>
    <col min="6" max="6" width="15.42578125" customWidth="1"/>
    <col min="7" max="7" width="14.28515625" customWidth="1"/>
    <col min="8" max="8" width="11.85546875" customWidth="1"/>
  </cols>
  <sheetData>
    <row r="1" spans="1:14" s="49" customFormat="1" ht="89.25" customHeight="1" thickBot="1">
      <c r="A1" s="62" t="s">
        <v>232</v>
      </c>
      <c r="B1" s="62"/>
      <c r="C1" s="62"/>
      <c r="D1" s="62"/>
      <c r="E1" s="62"/>
      <c r="F1" s="62"/>
      <c r="G1" s="62"/>
      <c r="H1" s="62"/>
      <c r="I1" s="56"/>
      <c r="J1" s="56"/>
      <c r="K1" s="56"/>
      <c r="L1" s="56"/>
      <c r="M1" s="56"/>
      <c r="N1" s="56"/>
    </row>
    <row r="2" spans="1:14" ht="18.75">
      <c r="A2" s="79" t="s">
        <v>184</v>
      </c>
      <c r="B2" s="80"/>
      <c r="C2" s="80"/>
      <c r="D2" s="80"/>
      <c r="E2" s="80"/>
      <c r="F2" s="80"/>
      <c r="G2" s="80"/>
      <c r="H2" s="81"/>
      <c r="I2" s="49"/>
      <c r="J2" s="49"/>
    </row>
    <row r="3" spans="1:14">
      <c r="A3" s="91" t="s">
        <v>185</v>
      </c>
      <c r="B3" s="92"/>
      <c r="C3" s="92"/>
      <c r="D3" s="92"/>
      <c r="E3" s="92"/>
      <c r="F3" s="92"/>
      <c r="G3" s="92"/>
      <c r="H3" s="93"/>
      <c r="I3" s="49"/>
      <c r="J3" s="12"/>
    </row>
    <row r="4" spans="1:14">
      <c r="A4" s="17" t="s">
        <v>19</v>
      </c>
      <c r="B4" s="18" t="s">
        <v>20</v>
      </c>
      <c r="C4" s="18" t="s">
        <v>21</v>
      </c>
      <c r="D4" s="18" t="s">
        <v>22</v>
      </c>
      <c r="E4" s="18" t="s">
        <v>23</v>
      </c>
      <c r="F4" s="18" t="s">
        <v>24</v>
      </c>
      <c r="G4" s="18" t="s">
        <v>25</v>
      </c>
      <c r="H4" s="19" t="s">
        <v>26</v>
      </c>
      <c r="I4" s="49"/>
      <c r="J4" s="49"/>
    </row>
    <row r="5" spans="1:14" ht="225.75" thickBot="1">
      <c r="A5" s="20">
        <v>1</v>
      </c>
      <c r="B5" s="10">
        <v>1</v>
      </c>
      <c r="C5" s="10" t="s">
        <v>52</v>
      </c>
      <c r="D5" s="11" t="s">
        <v>186</v>
      </c>
      <c r="E5" s="11"/>
      <c r="F5" s="111">
        <v>8128.5999999999995</v>
      </c>
      <c r="G5" s="111">
        <v>0</v>
      </c>
      <c r="H5" s="116">
        <v>8128.5999999999995</v>
      </c>
      <c r="I5" s="49"/>
      <c r="J5" s="49"/>
    </row>
    <row r="6" spans="1:14" ht="15.75" thickBot="1">
      <c r="A6" s="82" t="s">
        <v>17</v>
      </c>
      <c r="B6" s="83"/>
      <c r="C6" s="83"/>
      <c r="D6" s="83"/>
      <c r="E6" s="109"/>
      <c r="F6" s="60">
        <f>SUMPRODUCT(B5:B5,F5:F5)</f>
        <v>8128.5999999999995</v>
      </c>
      <c r="G6" s="60">
        <f>SUMPRODUCT(B5:B5,G5:G5)</f>
        <v>0</v>
      </c>
      <c r="H6" s="60">
        <f>SUM(H5:H5)</f>
        <v>8128.5999999999995</v>
      </c>
      <c r="I6" s="49"/>
      <c r="J6" s="49"/>
    </row>
    <row r="9" spans="1:14">
      <c r="F9" s="56"/>
      <c r="G9" s="56"/>
      <c r="H9" s="56"/>
    </row>
  </sheetData>
  <mergeCells count="4">
    <mergeCell ref="A2:H2"/>
    <mergeCell ref="A6:E6"/>
    <mergeCell ref="A3:H3"/>
    <mergeCell ref="A1:H1"/>
  </mergeCells>
  <pageMargins left="0.7" right="0.7" top="0.75" bottom="0.75" header="0.3" footer="0.3"/>
  <pageSetup paperSize="9" scale="78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opLeftCell="A21" zoomScale="85" zoomScaleNormal="85" workbookViewId="0">
      <selection activeCell="H33" sqref="H33"/>
    </sheetView>
  </sheetViews>
  <sheetFormatPr defaultRowHeight="15"/>
  <cols>
    <col min="1" max="1" width="7.5703125" customWidth="1"/>
    <col min="2" max="2" width="8" customWidth="1"/>
    <col min="3" max="3" width="7.7109375" customWidth="1"/>
    <col min="4" max="4" width="99.42578125" customWidth="1"/>
    <col min="5" max="5" width="21.5703125" bestFit="1" customWidth="1"/>
    <col min="6" max="6" width="15.42578125" customWidth="1"/>
    <col min="7" max="7" width="14.28515625" customWidth="1"/>
    <col min="8" max="8" width="12.85546875" bestFit="1" customWidth="1"/>
    <col min="9" max="9" width="11.28515625" bestFit="1" customWidth="1"/>
  </cols>
  <sheetData>
    <row r="1" spans="1:10" s="49" customFormat="1" ht="92.25" customHeight="1" thickBot="1">
      <c r="A1" s="62" t="s">
        <v>232</v>
      </c>
      <c r="B1" s="62"/>
      <c r="C1" s="62"/>
      <c r="D1" s="62"/>
      <c r="E1" s="62"/>
      <c r="F1" s="62"/>
      <c r="G1" s="62"/>
      <c r="H1" s="62"/>
    </row>
    <row r="2" spans="1:10" ht="18.75">
      <c r="A2" s="79" t="s">
        <v>187</v>
      </c>
      <c r="B2" s="80"/>
      <c r="C2" s="80"/>
      <c r="D2" s="80"/>
      <c r="E2" s="80"/>
      <c r="F2" s="80"/>
      <c r="G2" s="80"/>
      <c r="H2" s="81"/>
      <c r="I2" s="49"/>
      <c r="J2" s="12"/>
    </row>
    <row r="3" spans="1:10">
      <c r="A3" s="91" t="s">
        <v>188</v>
      </c>
      <c r="B3" s="92"/>
      <c r="C3" s="92"/>
      <c r="D3" s="92"/>
      <c r="E3" s="92"/>
      <c r="F3" s="92"/>
      <c r="G3" s="92"/>
      <c r="H3" s="93"/>
      <c r="I3" s="49"/>
      <c r="J3" s="12"/>
    </row>
    <row r="4" spans="1:10">
      <c r="A4" s="17" t="s">
        <v>19</v>
      </c>
      <c r="B4" s="18" t="s">
        <v>20</v>
      </c>
      <c r="C4" s="18" t="s">
        <v>21</v>
      </c>
      <c r="D4" s="18" t="s">
        <v>22</v>
      </c>
      <c r="E4" s="18" t="s">
        <v>23</v>
      </c>
      <c r="F4" s="18" t="s">
        <v>24</v>
      </c>
      <c r="G4" s="18" t="s">
        <v>25</v>
      </c>
      <c r="H4" s="19" t="s">
        <v>26</v>
      </c>
      <c r="I4" s="49"/>
      <c r="J4" s="12"/>
    </row>
    <row r="5" spans="1:10" s="45" customFormat="1">
      <c r="A5" s="57" t="s">
        <v>189</v>
      </c>
      <c r="B5" s="58"/>
      <c r="C5" s="58"/>
      <c r="D5" s="58"/>
      <c r="E5" s="58"/>
      <c r="F5" s="58"/>
      <c r="G5" s="58"/>
      <c r="H5" s="59"/>
      <c r="I5" s="49"/>
      <c r="J5" s="49"/>
    </row>
    <row r="6" spans="1:10" ht="25.5">
      <c r="A6" s="20">
        <v>1</v>
      </c>
      <c r="B6" s="10">
        <v>2</v>
      </c>
      <c r="C6" s="10" t="s">
        <v>78</v>
      </c>
      <c r="D6" s="47" t="s">
        <v>190</v>
      </c>
      <c r="E6" s="36" t="s">
        <v>191</v>
      </c>
      <c r="F6" s="111">
        <v>57339</v>
      </c>
      <c r="G6" s="111"/>
      <c r="H6" s="116">
        <v>114678</v>
      </c>
      <c r="I6" s="120"/>
      <c r="J6" s="48"/>
    </row>
    <row r="7" spans="1:10">
      <c r="A7" s="20">
        <v>2</v>
      </c>
      <c r="B7" s="10">
        <v>2</v>
      </c>
      <c r="C7" s="10" t="s">
        <v>78</v>
      </c>
      <c r="D7" s="47" t="s">
        <v>192</v>
      </c>
      <c r="E7" s="36" t="s">
        <v>191</v>
      </c>
      <c r="F7" s="111">
        <v>28669.5</v>
      </c>
      <c r="G7" s="111"/>
      <c r="H7" s="116">
        <v>57339</v>
      </c>
      <c r="I7" s="120"/>
      <c r="J7" s="48"/>
    </row>
    <row r="8" spans="1:10" s="45" customFormat="1">
      <c r="A8" s="57" t="s">
        <v>193</v>
      </c>
      <c r="B8" s="58"/>
      <c r="C8" s="58"/>
      <c r="D8" s="58"/>
      <c r="E8" s="58"/>
      <c r="F8" s="118"/>
      <c r="G8" s="118"/>
      <c r="H8" s="119"/>
      <c r="I8" s="120"/>
      <c r="J8" s="48"/>
    </row>
    <row r="9" spans="1:10">
      <c r="A9" s="20">
        <v>3</v>
      </c>
      <c r="B9" s="10">
        <v>2</v>
      </c>
      <c r="C9" s="10" t="s">
        <v>78</v>
      </c>
      <c r="D9" s="47" t="s">
        <v>194</v>
      </c>
      <c r="E9" s="36" t="s">
        <v>195</v>
      </c>
      <c r="F9" s="111">
        <v>25761</v>
      </c>
      <c r="G9" s="111"/>
      <c r="H9" s="116">
        <v>51522</v>
      </c>
      <c r="I9" s="120"/>
      <c r="J9" s="48"/>
    </row>
    <row r="10" spans="1:10">
      <c r="A10" s="20">
        <v>4</v>
      </c>
      <c r="B10" s="10">
        <v>1</v>
      </c>
      <c r="C10" s="10" t="s">
        <v>78</v>
      </c>
      <c r="D10" s="47" t="s">
        <v>196</v>
      </c>
      <c r="E10" s="36" t="s">
        <v>197</v>
      </c>
      <c r="F10" s="111">
        <v>3842.8930199999995</v>
      </c>
      <c r="G10" s="111"/>
      <c r="H10" s="116">
        <v>3842.89302</v>
      </c>
      <c r="I10" s="120"/>
      <c r="J10" s="48"/>
    </row>
    <row r="11" spans="1:10">
      <c r="A11" s="20">
        <v>5</v>
      </c>
      <c r="B11" s="10">
        <v>8</v>
      </c>
      <c r="C11" s="10" t="s">
        <v>78</v>
      </c>
      <c r="D11" s="47" t="s">
        <v>198</v>
      </c>
      <c r="E11" s="36" t="s">
        <v>197</v>
      </c>
      <c r="F11" s="111">
        <v>2643.7350900000001</v>
      </c>
      <c r="G11" s="111"/>
      <c r="H11" s="116">
        <v>21149.880719999997</v>
      </c>
      <c r="I11" s="120"/>
      <c r="J11" s="48"/>
    </row>
    <row r="12" spans="1:10">
      <c r="A12" s="20">
        <v>6</v>
      </c>
      <c r="B12" s="10">
        <v>2</v>
      </c>
      <c r="C12" s="10" t="s">
        <v>78</v>
      </c>
      <c r="D12" s="47" t="s">
        <v>199</v>
      </c>
      <c r="E12" s="36" t="s">
        <v>197</v>
      </c>
      <c r="F12" s="111">
        <v>120.87725999999999</v>
      </c>
      <c r="G12" s="111"/>
      <c r="H12" s="116">
        <v>241.75452000000001</v>
      </c>
      <c r="I12" s="120"/>
      <c r="J12" s="48"/>
    </row>
    <row r="13" spans="1:10">
      <c r="A13" s="20">
        <v>7</v>
      </c>
      <c r="B13" s="10">
        <v>2</v>
      </c>
      <c r="C13" s="10" t="s">
        <v>78</v>
      </c>
      <c r="D13" s="47" t="s">
        <v>200</v>
      </c>
      <c r="E13" s="36" t="s">
        <v>197</v>
      </c>
      <c r="F13" s="111">
        <v>109.55904</v>
      </c>
      <c r="G13" s="111"/>
      <c r="H13" s="116">
        <v>219.11807999999999</v>
      </c>
      <c r="I13" s="120"/>
      <c r="J13" s="48"/>
    </row>
    <row r="14" spans="1:10">
      <c r="A14" s="20">
        <v>8</v>
      </c>
      <c r="B14" s="10">
        <v>2</v>
      </c>
      <c r="C14" s="10" t="s">
        <v>78</v>
      </c>
      <c r="D14" s="47" t="s">
        <v>201</v>
      </c>
      <c r="E14" s="36" t="s">
        <v>197</v>
      </c>
      <c r="F14" s="111">
        <v>869.79107999999985</v>
      </c>
      <c r="G14" s="111"/>
      <c r="H14" s="116">
        <v>1739.5821599999997</v>
      </c>
      <c r="I14" s="120"/>
      <c r="J14" s="48"/>
    </row>
    <row r="15" spans="1:10">
      <c r="A15" s="20">
        <v>9</v>
      </c>
      <c r="B15" s="10">
        <v>12</v>
      </c>
      <c r="C15" s="10" t="s">
        <v>78</v>
      </c>
      <c r="D15" s="47" t="s">
        <v>202</v>
      </c>
      <c r="E15" s="36" t="s">
        <v>197</v>
      </c>
      <c r="F15" s="111">
        <v>359.01693</v>
      </c>
      <c r="G15" s="111"/>
      <c r="H15" s="116">
        <v>4308.2031599999991</v>
      </c>
      <c r="I15" s="120"/>
      <c r="J15" s="48"/>
    </row>
    <row r="16" spans="1:10">
      <c r="A16" s="20">
        <v>10</v>
      </c>
      <c r="B16" s="10">
        <v>2</v>
      </c>
      <c r="C16" s="10" t="s">
        <v>78</v>
      </c>
      <c r="D16" s="47" t="s">
        <v>203</v>
      </c>
      <c r="E16" s="36" t="s">
        <v>197</v>
      </c>
      <c r="F16" s="111">
        <v>3008.89311</v>
      </c>
      <c r="G16" s="111"/>
      <c r="H16" s="116">
        <v>6017.78622</v>
      </c>
      <c r="I16" s="120"/>
      <c r="J16" s="48"/>
    </row>
    <row r="17" spans="1:10" s="45" customFormat="1">
      <c r="A17" s="57" t="s">
        <v>204</v>
      </c>
      <c r="B17" s="58"/>
      <c r="C17" s="58"/>
      <c r="D17" s="58"/>
      <c r="E17" s="58"/>
      <c r="F17" s="118"/>
      <c r="G17" s="118"/>
      <c r="H17" s="119"/>
      <c r="I17" s="120"/>
      <c r="J17" s="48"/>
    </row>
    <row r="18" spans="1:10" ht="25.5">
      <c r="A18" s="20">
        <v>11</v>
      </c>
      <c r="B18" s="10">
        <v>1</v>
      </c>
      <c r="C18" s="10" t="s">
        <v>52</v>
      </c>
      <c r="D18" s="47" t="s">
        <v>205</v>
      </c>
      <c r="E18" s="36" t="s">
        <v>197</v>
      </c>
      <c r="F18" s="111">
        <v>21846.707459999998</v>
      </c>
      <c r="G18" s="111"/>
      <c r="H18" s="116">
        <v>21846.707459999998</v>
      </c>
      <c r="I18" s="120"/>
      <c r="J18" s="48"/>
    </row>
    <row r="19" spans="1:10" s="46" customFormat="1">
      <c r="A19" s="57" t="s">
        <v>206</v>
      </c>
      <c r="B19" s="58"/>
      <c r="C19" s="58"/>
      <c r="D19" s="58"/>
      <c r="E19" s="58"/>
      <c r="F19" s="118"/>
      <c r="G19" s="118"/>
      <c r="H19" s="119"/>
      <c r="I19" s="120"/>
      <c r="J19" s="48"/>
    </row>
    <row r="20" spans="1:10" s="44" customFormat="1" ht="114.75">
      <c r="A20" s="20">
        <v>12</v>
      </c>
      <c r="B20" s="10">
        <v>1</v>
      </c>
      <c r="C20" s="10" t="s">
        <v>52</v>
      </c>
      <c r="D20" s="47" t="s">
        <v>207</v>
      </c>
      <c r="E20" s="36" t="s">
        <v>208</v>
      </c>
      <c r="F20" s="111">
        <v>58170</v>
      </c>
      <c r="G20" s="111"/>
      <c r="H20" s="116">
        <v>58170</v>
      </c>
      <c r="I20" s="120"/>
      <c r="J20" s="48"/>
    </row>
    <row r="21" spans="1:10" s="46" customFormat="1">
      <c r="A21" s="57" t="s">
        <v>209</v>
      </c>
      <c r="B21" s="58"/>
      <c r="C21" s="58"/>
      <c r="D21" s="58"/>
      <c r="E21" s="58"/>
      <c r="F21" s="118"/>
      <c r="G21" s="118"/>
      <c r="H21" s="119"/>
      <c r="I21" s="120"/>
      <c r="J21" s="48"/>
    </row>
    <row r="22" spans="1:10" s="44" customFormat="1" ht="25.5">
      <c r="A22" s="20">
        <v>13</v>
      </c>
      <c r="B22" s="10">
        <v>8</v>
      </c>
      <c r="C22" s="10" t="s">
        <v>78</v>
      </c>
      <c r="D22" s="47" t="s">
        <v>210</v>
      </c>
      <c r="E22" s="36" t="s">
        <v>197</v>
      </c>
      <c r="F22" s="111">
        <v>4902.8999999999996</v>
      </c>
      <c r="G22" s="111"/>
      <c r="H22" s="116">
        <v>39223.199999999997</v>
      </c>
      <c r="I22" s="120"/>
      <c r="J22" s="48"/>
    </row>
    <row r="23" spans="1:10" s="46" customFormat="1">
      <c r="A23" s="57" t="s">
        <v>211</v>
      </c>
      <c r="B23" s="58"/>
      <c r="C23" s="58"/>
      <c r="D23" s="58"/>
      <c r="E23" s="58"/>
      <c r="F23" s="118"/>
      <c r="G23" s="118"/>
      <c r="H23" s="119"/>
      <c r="I23" s="120"/>
      <c r="J23" s="48"/>
    </row>
    <row r="24" spans="1:10" s="46" customFormat="1" ht="38.25">
      <c r="A24" s="20">
        <v>14</v>
      </c>
      <c r="B24" s="10">
        <v>1</v>
      </c>
      <c r="C24" s="10" t="s">
        <v>78</v>
      </c>
      <c r="D24" s="47" t="s">
        <v>212</v>
      </c>
      <c r="E24" s="36" t="s">
        <v>197</v>
      </c>
      <c r="F24" s="111">
        <v>5900.0999999999995</v>
      </c>
      <c r="G24" s="111"/>
      <c r="H24" s="116">
        <v>5900.0999999999995</v>
      </c>
      <c r="I24" s="120"/>
      <c r="J24" s="48"/>
    </row>
    <row r="25" spans="1:10" s="44" customFormat="1">
      <c r="A25" s="20">
        <v>15</v>
      </c>
      <c r="B25" s="10">
        <v>1</v>
      </c>
      <c r="C25" s="10" t="s">
        <v>78</v>
      </c>
      <c r="D25" s="47" t="s">
        <v>213</v>
      </c>
      <c r="E25" s="36" t="s">
        <v>197</v>
      </c>
      <c r="F25" s="111">
        <v>983.38878000000011</v>
      </c>
      <c r="G25" s="111"/>
      <c r="H25" s="116">
        <v>983.38878</v>
      </c>
      <c r="I25" s="120"/>
      <c r="J25" s="48"/>
    </row>
    <row r="26" spans="1:10" s="44" customFormat="1">
      <c r="A26" s="20">
        <v>16</v>
      </c>
      <c r="B26" s="10">
        <v>1</v>
      </c>
      <c r="C26" s="10" t="s">
        <v>78</v>
      </c>
      <c r="D26" s="47" t="s">
        <v>214</v>
      </c>
      <c r="E26" s="36" t="s">
        <v>197</v>
      </c>
      <c r="F26" s="111">
        <v>848.96622000000002</v>
      </c>
      <c r="G26" s="111"/>
      <c r="H26" s="116">
        <v>848.96621999999991</v>
      </c>
      <c r="I26" s="120"/>
      <c r="J26" s="48"/>
    </row>
    <row r="27" spans="1:10" s="44" customFormat="1">
      <c r="A27" s="20">
        <v>17</v>
      </c>
      <c r="B27" s="10">
        <v>6</v>
      </c>
      <c r="C27" s="10" t="s">
        <v>78</v>
      </c>
      <c r="D27" s="47" t="s">
        <v>215</v>
      </c>
      <c r="E27" s="36" t="s">
        <v>197</v>
      </c>
      <c r="F27" s="111">
        <v>622.41899999999998</v>
      </c>
      <c r="G27" s="111"/>
      <c r="H27" s="116">
        <v>3734.5139999999997</v>
      </c>
      <c r="I27" s="120"/>
      <c r="J27" s="48"/>
    </row>
    <row r="28" spans="1:10" s="44" customFormat="1">
      <c r="A28" s="20">
        <v>18</v>
      </c>
      <c r="B28" s="10">
        <v>1</v>
      </c>
      <c r="C28" s="10" t="s">
        <v>78</v>
      </c>
      <c r="D28" s="47" t="s">
        <v>216</v>
      </c>
      <c r="E28" s="36" t="s">
        <v>197</v>
      </c>
      <c r="F28" s="111">
        <v>501.25919999999996</v>
      </c>
      <c r="G28" s="111"/>
      <c r="H28" s="116">
        <v>501.25920000000002</v>
      </c>
      <c r="I28" s="120"/>
      <c r="J28" s="48"/>
    </row>
    <row r="29" spans="1:10" s="44" customFormat="1">
      <c r="A29" s="20">
        <v>19</v>
      </c>
      <c r="B29" s="10">
        <v>8</v>
      </c>
      <c r="C29" s="10" t="s">
        <v>78</v>
      </c>
      <c r="D29" s="47" t="s">
        <v>217</v>
      </c>
      <c r="E29" s="36" t="s">
        <v>197</v>
      </c>
      <c r="F29" s="111">
        <v>266.03634</v>
      </c>
      <c r="G29" s="111"/>
      <c r="H29" s="116">
        <v>2128.29072</v>
      </c>
      <c r="I29" s="120"/>
      <c r="J29" s="48"/>
    </row>
    <row r="30" spans="1:10" s="44" customFormat="1">
      <c r="A30" s="20">
        <v>20</v>
      </c>
      <c r="B30" s="10">
        <v>2</v>
      </c>
      <c r="C30" s="10" t="s">
        <v>78</v>
      </c>
      <c r="D30" s="47" t="s">
        <v>218</v>
      </c>
      <c r="E30" s="36" t="s">
        <v>197</v>
      </c>
      <c r="F30" s="111">
        <v>963.6442199999999</v>
      </c>
      <c r="G30" s="111"/>
      <c r="H30" s="116">
        <v>1927.2884399999998</v>
      </c>
      <c r="I30" s="120"/>
      <c r="J30" s="48"/>
    </row>
    <row r="31" spans="1:10" s="44" customFormat="1">
      <c r="A31" s="20">
        <v>21</v>
      </c>
      <c r="B31" s="10">
        <v>2</v>
      </c>
      <c r="C31" s="10" t="s">
        <v>78</v>
      </c>
      <c r="D31" s="47" t="s">
        <v>219</v>
      </c>
      <c r="E31" s="36" t="s">
        <v>197</v>
      </c>
      <c r="F31" s="111">
        <v>470.96924999999999</v>
      </c>
      <c r="G31" s="111"/>
      <c r="H31" s="116">
        <v>941.93849999999998</v>
      </c>
      <c r="I31" s="120"/>
      <c r="J31" s="48"/>
    </row>
    <row r="32" spans="1:10" s="44" customFormat="1" ht="15.75" thickBot="1">
      <c r="A32" s="20">
        <v>22</v>
      </c>
      <c r="B32" s="10">
        <v>6</v>
      </c>
      <c r="C32" s="10" t="s">
        <v>78</v>
      </c>
      <c r="D32" s="47" t="s">
        <v>220</v>
      </c>
      <c r="E32" s="36" t="s">
        <v>197</v>
      </c>
      <c r="F32" s="111">
        <v>200.10479999999998</v>
      </c>
      <c r="G32" s="111"/>
      <c r="H32" s="116">
        <v>1200.6288000000002</v>
      </c>
      <c r="I32" s="120"/>
      <c r="J32" s="48"/>
    </row>
    <row r="33" spans="1:10" ht="15.75" thickBot="1">
      <c r="A33" s="82" t="s">
        <v>17</v>
      </c>
      <c r="B33" s="83"/>
      <c r="C33" s="83"/>
      <c r="D33" s="83"/>
      <c r="E33" s="84"/>
      <c r="F33" s="60">
        <f>SUMPRODUCT(B6:B32,F6:F32)</f>
        <v>398464.49999999988</v>
      </c>
      <c r="G33" s="60">
        <f>SUMPRODUCT(B6:B32,G6:G32)</f>
        <v>0</v>
      </c>
      <c r="H33" s="60">
        <f>SUM(H6:H32)</f>
        <v>398464.49999999988</v>
      </c>
      <c r="I33" s="49"/>
      <c r="J33" s="48"/>
    </row>
    <row r="36" spans="1:10">
      <c r="F36" s="56"/>
      <c r="G36" s="56"/>
      <c r="H36" s="56"/>
    </row>
  </sheetData>
  <mergeCells count="4">
    <mergeCell ref="A1:H1"/>
    <mergeCell ref="A2:H2"/>
    <mergeCell ref="A33:E33"/>
    <mergeCell ref="A3:H3"/>
  </mergeCells>
  <pageMargins left="0.511811024" right="0.511811024" top="0.78740157499999996" bottom="0.78740157499999996" header="0.31496062000000002" footer="0.31496062000000002"/>
  <pageSetup paperSize="9" scale="6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"/>
  <sheetViews>
    <sheetView workbookViewId="0">
      <selection activeCell="H5" sqref="F4:H5"/>
    </sheetView>
  </sheetViews>
  <sheetFormatPr defaultRowHeight="15"/>
  <cols>
    <col min="4" max="4" width="72.42578125" customWidth="1"/>
    <col min="5" max="5" width="21.5703125" bestFit="1" customWidth="1"/>
    <col min="6" max="6" width="14.140625" bestFit="1" customWidth="1"/>
    <col min="7" max="7" width="11.28515625" customWidth="1"/>
    <col min="8" max="8" width="15.140625" customWidth="1"/>
  </cols>
  <sheetData>
    <row r="1" spans="1:8" s="49" customFormat="1" ht="96.75" customHeight="1" thickBot="1">
      <c r="A1" s="62" t="s">
        <v>232</v>
      </c>
      <c r="B1" s="62"/>
      <c r="C1" s="62"/>
      <c r="D1" s="62"/>
      <c r="E1" s="62"/>
      <c r="F1" s="62"/>
      <c r="G1" s="62"/>
      <c r="H1" s="62"/>
    </row>
    <row r="2" spans="1:8" ht="18.75">
      <c r="A2" s="79" t="s">
        <v>221</v>
      </c>
      <c r="B2" s="80"/>
      <c r="C2" s="80"/>
      <c r="D2" s="80"/>
      <c r="E2" s="80"/>
      <c r="F2" s="80"/>
      <c r="G2" s="80"/>
      <c r="H2" s="81"/>
    </row>
    <row r="3" spans="1:8">
      <c r="A3" s="17" t="s">
        <v>19</v>
      </c>
      <c r="B3" s="18" t="s">
        <v>20</v>
      </c>
      <c r="C3" s="18" t="s">
        <v>21</v>
      </c>
      <c r="D3" s="18" t="s">
        <v>22</v>
      </c>
      <c r="E3" s="18" t="s">
        <v>23</v>
      </c>
      <c r="F3" s="18" t="s">
        <v>24</v>
      </c>
      <c r="G3" s="18" t="s">
        <v>25</v>
      </c>
      <c r="H3" s="19" t="s">
        <v>26</v>
      </c>
    </row>
    <row r="4" spans="1:8" ht="30.75" thickBot="1">
      <c r="A4" s="20">
        <v>1</v>
      </c>
      <c r="B4" s="10">
        <v>1</v>
      </c>
      <c r="C4" s="10" t="s">
        <v>27</v>
      </c>
      <c r="D4" s="11" t="s">
        <v>222</v>
      </c>
      <c r="E4" s="36"/>
      <c r="F4" s="111">
        <v>0</v>
      </c>
      <c r="G4" s="111">
        <v>3450</v>
      </c>
      <c r="H4" s="116">
        <f>B4*(F4+G4)</f>
        <v>3450</v>
      </c>
    </row>
    <row r="5" spans="1:8" ht="15.75" thickBot="1">
      <c r="A5" s="82" t="s">
        <v>17</v>
      </c>
      <c r="B5" s="83"/>
      <c r="C5" s="83"/>
      <c r="D5" s="83"/>
      <c r="E5" s="84"/>
      <c r="F5" s="60">
        <f>SUMPRODUCT(B4:B4,F4:F4)</f>
        <v>0</v>
      </c>
      <c r="G5" s="60">
        <f>SUMPRODUCT(B4:B4,G4:G4)</f>
        <v>3450</v>
      </c>
      <c r="H5" s="60">
        <f>SUM(H4:H4)</f>
        <v>3450</v>
      </c>
    </row>
  </sheetData>
  <mergeCells count="3">
    <mergeCell ref="A2:H2"/>
    <mergeCell ref="A5:E5"/>
    <mergeCell ref="A1:H1"/>
  </mergeCells>
  <pageMargins left="0.511811024" right="0.511811024" top="0.78740157499999996" bottom="0.78740157499999996" header="0.31496062000000002" footer="0.31496062000000002"/>
  <pageSetup paperSize="9" scale="83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"/>
  <sheetViews>
    <sheetView workbookViewId="0">
      <selection activeCell="F4" sqref="F4:H5"/>
    </sheetView>
  </sheetViews>
  <sheetFormatPr defaultRowHeight="15"/>
  <cols>
    <col min="1" max="1" width="7.5703125" style="49" customWidth="1"/>
    <col min="2" max="2" width="8" style="49" customWidth="1"/>
    <col min="3" max="3" width="7.7109375" style="49" customWidth="1"/>
    <col min="4" max="4" width="88.140625" style="49" customWidth="1"/>
    <col min="5" max="5" width="21.5703125" style="49" bestFit="1" customWidth="1"/>
    <col min="6" max="6" width="15.42578125" style="49" customWidth="1"/>
    <col min="7" max="7" width="14.28515625" style="49" customWidth="1"/>
    <col min="8" max="8" width="11.85546875" style="49" customWidth="1"/>
    <col min="9" max="16384" width="9.140625" style="49"/>
  </cols>
  <sheetData>
    <row r="1" spans="1:8" ht="93" customHeight="1" thickBot="1">
      <c r="A1" s="62" t="s">
        <v>232</v>
      </c>
      <c r="B1" s="62"/>
      <c r="C1" s="62"/>
      <c r="D1" s="62"/>
      <c r="E1" s="62"/>
      <c r="F1" s="62"/>
      <c r="G1" s="62"/>
      <c r="H1" s="62"/>
    </row>
    <row r="2" spans="1:8" ht="18.75">
      <c r="A2" s="79" t="s">
        <v>223</v>
      </c>
      <c r="B2" s="80"/>
      <c r="C2" s="80"/>
      <c r="D2" s="80"/>
      <c r="E2" s="80"/>
      <c r="F2" s="80"/>
      <c r="G2" s="80"/>
      <c r="H2" s="81"/>
    </row>
    <row r="3" spans="1:8">
      <c r="A3" s="17" t="s">
        <v>19</v>
      </c>
      <c r="B3" s="18" t="s">
        <v>20</v>
      </c>
      <c r="C3" s="18" t="s">
        <v>21</v>
      </c>
      <c r="D3" s="18" t="s">
        <v>22</v>
      </c>
      <c r="E3" s="18" t="s">
        <v>23</v>
      </c>
      <c r="F3" s="18" t="s">
        <v>24</v>
      </c>
      <c r="G3" s="18" t="s">
        <v>25</v>
      </c>
      <c r="H3" s="19" t="s">
        <v>26</v>
      </c>
    </row>
    <row r="4" spans="1:8" ht="30.75" thickBot="1">
      <c r="A4" s="20">
        <v>1</v>
      </c>
      <c r="B4" s="10">
        <v>1</v>
      </c>
      <c r="C4" s="10" t="s">
        <v>27</v>
      </c>
      <c r="D4" s="11" t="s">
        <v>224</v>
      </c>
      <c r="E4" s="36"/>
      <c r="F4" s="111">
        <v>0</v>
      </c>
      <c r="G4" s="111">
        <v>4312.5</v>
      </c>
      <c r="H4" s="116">
        <f>B4*(F4+G4)</f>
        <v>4312.5</v>
      </c>
    </row>
    <row r="5" spans="1:8" ht="15.75" thickBot="1">
      <c r="A5" s="82" t="s">
        <v>17</v>
      </c>
      <c r="B5" s="83"/>
      <c r="C5" s="83"/>
      <c r="D5" s="83"/>
      <c r="E5" s="84"/>
      <c r="F5" s="60">
        <f>SUMPRODUCT(B4:B4,F4:F4)</f>
        <v>0</v>
      </c>
      <c r="G5" s="60">
        <f>SUMPRODUCT(B4:B4,G4:G4)</f>
        <v>4312.5</v>
      </c>
      <c r="H5" s="60">
        <f>SUM(H4:H4)</f>
        <v>4312.5</v>
      </c>
    </row>
  </sheetData>
  <mergeCells count="3">
    <mergeCell ref="A2:H2"/>
    <mergeCell ref="A5:E5"/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"/>
  <sheetViews>
    <sheetView workbookViewId="0">
      <selection activeCell="H5" sqref="F4:H5"/>
    </sheetView>
  </sheetViews>
  <sheetFormatPr defaultRowHeight="15"/>
  <cols>
    <col min="1" max="1" width="7.5703125" style="49" customWidth="1"/>
    <col min="2" max="2" width="8" style="49" customWidth="1"/>
    <col min="3" max="3" width="7.7109375" style="49" customWidth="1"/>
    <col min="4" max="4" width="86.28515625" style="49" customWidth="1"/>
    <col min="5" max="5" width="21.5703125" style="49" bestFit="1" customWidth="1"/>
    <col min="6" max="6" width="15.42578125" style="49" customWidth="1"/>
    <col min="7" max="7" width="14.28515625" style="49" customWidth="1"/>
    <col min="8" max="8" width="11.85546875" style="49" customWidth="1"/>
    <col min="9" max="16384" width="9.140625" style="49"/>
  </cols>
  <sheetData>
    <row r="1" spans="1:8" ht="95.25" customHeight="1" thickBot="1">
      <c r="A1" s="62" t="s">
        <v>232</v>
      </c>
      <c r="B1" s="62"/>
      <c r="C1" s="62"/>
      <c r="D1" s="62"/>
      <c r="E1" s="62"/>
      <c r="F1" s="62"/>
      <c r="G1" s="62"/>
      <c r="H1" s="62"/>
    </row>
    <row r="2" spans="1:8" ht="18.75">
      <c r="A2" s="79" t="s">
        <v>225</v>
      </c>
      <c r="B2" s="80"/>
      <c r="C2" s="80"/>
      <c r="D2" s="80"/>
      <c r="E2" s="80"/>
      <c r="F2" s="80"/>
      <c r="G2" s="80"/>
      <c r="H2" s="81"/>
    </row>
    <row r="3" spans="1:8">
      <c r="A3" s="17" t="s">
        <v>19</v>
      </c>
      <c r="B3" s="18" t="s">
        <v>20</v>
      </c>
      <c r="C3" s="18" t="s">
        <v>21</v>
      </c>
      <c r="D3" s="18" t="s">
        <v>22</v>
      </c>
      <c r="E3" s="18" t="s">
        <v>23</v>
      </c>
      <c r="F3" s="18" t="s">
        <v>24</v>
      </c>
      <c r="G3" s="18" t="s">
        <v>25</v>
      </c>
      <c r="H3" s="19" t="s">
        <v>26</v>
      </c>
    </row>
    <row r="4" spans="1:8" ht="30.75" thickBot="1">
      <c r="A4" s="20">
        <v>1</v>
      </c>
      <c r="B4" s="10">
        <v>1</v>
      </c>
      <c r="C4" s="10" t="s">
        <v>27</v>
      </c>
      <c r="D4" s="11" t="s">
        <v>226</v>
      </c>
      <c r="E4" s="36"/>
      <c r="F4" s="111">
        <v>0</v>
      </c>
      <c r="G4" s="111">
        <v>6900</v>
      </c>
      <c r="H4" s="116">
        <f>B4*(F4+G4)</f>
        <v>6900</v>
      </c>
    </row>
    <row r="5" spans="1:8" ht="15.75" thickBot="1">
      <c r="A5" s="82" t="s">
        <v>17</v>
      </c>
      <c r="B5" s="83"/>
      <c r="C5" s="83"/>
      <c r="D5" s="83"/>
      <c r="E5" s="84"/>
      <c r="F5" s="60">
        <f>SUMPRODUCT(B4:B4,F4:F4)</f>
        <v>0</v>
      </c>
      <c r="G5" s="60">
        <f>SUMPRODUCT(B4:B4,G4:G4)</f>
        <v>6900</v>
      </c>
      <c r="H5" s="60">
        <f>SUM(H4:H4)</f>
        <v>6900</v>
      </c>
    </row>
  </sheetData>
  <mergeCells count="3">
    <mergeCell ref="A2:H2"/>
    <mergeCell ref="A5:E5"/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"/>
  <sheetViews>
    <sheetView tabSelected="1" workbookViewId="0">
      <selection activeCell="F9" sqref="F9"/>
    </sheetView>
  </sheetViews>
  <sheetFormatPr defaultRowHeight="15"/>
  <cols>
    <col min="1" max="1" width="7.5703125" customWidth="1"/>
    <col min="2" max="2" width="8" customWidth="1"/>
    <col min="3" max="3" width="7.7109375" customWidth="1"/>
    <col min="4" max="4" width="87" customWidth="1"/>
    <col min="5" max="5" width="21.5703125" bestFit="1" customWidth="1"/>
    <col min="6" max="6" width="15.42578125" customWidth="1"/>
    <col min="7" max="7" width="14.28515625" customWidth="1"/>
    <col min="8" max="8" width="11.85546875" customWidth="1"/>
  </cols>
  <sheetData>
    <row r="1" spans="1:8" s="49" customFormat="1" ht="99.75" customHeight="1" thickBot="1">
      <c r="A1" s="62" t="s">
        <v>232</v>
      </c>
      <c r="B1" s="62"/>
      <c r="C1" s="62"/>
      <c r="D1" s="62"/>
      <c r="E1" s="62"/>
      <c r="F1" s="62"/>
      <c r="G1" s="62"/>
      <c r="H1" s="62"/>
    </row>
    <row r="2" spans="1:8" ht="18.75">
      <c r="A2" s="79" t="s">
        <v>231</v>
      </c>
      <c r="B2" s="80"/>
      <c r="C2" s="80"/>
      <c r="D2" s="80"/>
      <c r="E2" s="80"/>
      <c r="F2" s="80"/>
      <c r="G2" s="80"/>
      <c r="H2" s="81"/>
    </row>
    <row r="3" spans="1:8">
      <c r="A3" s="17" t="s">
        <v>19</v>
      </c>
      <c r="B3" s="18" t="s">
        <v>20</v>
      </c>
      <c r="C3" s="18" t="s">
        <v>21</v>
      </c>
      <c r="D3" s="18" t="s">
        <v>22</v>
      </c>
      <c r="E3" s="18" t="s">
        <v>23</v>
      </c>
      <c r="F3" s="18" t="s">
        <v>24</v>
      </c>
      <c r="G3" s="18" t="s">
        <v>25</v>
      </c>
      <c r="H3" s="19" t="s">
        <v>26</v>
      </c>
    </row>
    <row r="4" spans="1:8" ht="45.75" thickBot="1">
      <c r="A4" s="20">
        <v>1</v>
      </c>
      <c r="B4" s="10">
        <v>1</v>
      </c>
      <c r="C4" s="10" t="s">
        <v>27</v>
      </c>
      <c r="D4" s="11" t="s">
        <v>230</v>
      </c>
      <c r="E4" s="36"/>
      <c r="F4" s="111">
        <v>0</v>
      </c>
      <c r="G4" s="111">
        <v>21562.5</v>
      </c>
      <c r="H4" s="116">
        <v>21562.5</v>
      </c>
    </row>
    <row r="5" spans="1:8" ht="15.75" thickBot="1">
      <c r="A5" s="82" t="s">
        <v>17</v>
      </c>
      <c r="B5" s="83"/>
      <c r="C5" s="83"/>
      <c r="D5" s="83"/>
      <c r="E5" s="84"/>
      <c r="F5" s="60">
        <f>SUMPRODUCT(B4:B4,F4:F4)</f>
        <v>0</v>
      </c>
      <c r="G5" s="60">
        <f>SUMPRODUCT(B4:B4,G4:G4)</f>
        <v>21562.5</v>
      </c>
      <c r="H5" s="60">
        <f>SUM(H4:H4)</f>
        <v>21562.5</v>
      </c>
    </row>
  </sheetData>
  <mergeCells count="3">
    <mergeCell ref="A2:H2"/>
    <mergeCell ref="A5:E5"/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"/>
  <sheetViews>
    <sheetView workbookViewId="0">
      <selection activeCell="H5" sqref="F4:H5"/>
    </sheetView>
  </sheetViews>
  <sheetFormatPr defaultRowHeight="15"/>
  <cols>
    <col min="1" max="1" width="7.5703125" style="49" customWidth="1"/>
    <col min="2" max="2" width="8" style="49" customWidth="1"/>
    <col min="3" max="3" width="7.7109375" style="49" customWidth="1"/>
    <col min="4" max="4" width="77.85546875" style="49" customWidth="1"/>
    <col min="5" max="5" width="21.5703125" style="49" bestFit="1" customWidth="1"/>
    <col min="6" max="6" width="15.42578125" style="49" customWidth="1"/>
    <col min="7" max="7" width="14.28515625" style="49" customWidth="1"/>
    <col min="8" max="8" width="11.85546875" style="49" customWidth="1"/>
    <col min="9" max="16384" width="9.140625" style="49"/>
  </cols>
  <sheetData>
    <row r="1" spans="1:8" s="56" customFormat="1" ht="93.75" customHeight="1" thickBot="1">
      <c r="A1" s="62" t="s">
        <v>232</v>
      </c>
      <c r="B1" s="62"/>
      <c r="C1" s="62"/>
      <c r="D1" s="62"/>
      <c r="E1" s="62"/>
      <c r="F1" s="62"/>
      <c r="G1" s="62"/>
      <c r="H1" s="62"/>
    </row>
    <row r="2" spans="1:8" ht="18.75">
      <c r="A2" s="79" t="s">
        <v>18</v>
      </c>
      <c r="B2" s="80"/>
      <c r="C2" s="80"/>
      <c r="D2" s="80"/>
      <c r="E2" s="80"/>
      <c r="F2" s="80"/>
      <c r="G2" s="80"/>
      <c r="H2" s="81"/>
    </row>
    <row r="3" spans="1:8">
      <c r="A3" s="17" t="s">
        <v>19</v>
      </c>
      <c r="B3" s="18" t="s">
        <v>20</v>
      </c>
      <c r="C3" s="18" t="s">
        <v>21</v>
      </c>
      <c r="D3" s="18" t="s">
        <v>22</v>
      </c>
      <c r="E3" s="18" t="s">
        <v>23</v>
      </c>
      <c r="F3" s="18" t="s">
        <v>24</v>
      </c>
      <c r="G3" s="18" t="s">
        <v>25</v>
      </c>
      <c r="H3" s="19" t="s">
        <v>26</v>
      </c>
    </row>
    <row r="4" spans="1:8" ht="15.75" thickBot="1">
      <c r="A4" s="20">
        <v>1</v>
      </c>
      <c r="B4" s="10">
        <v>1</v>
      </c>
      <c r="C4" s="10" t="s">
        <v>27</v>
      </c>
      <c r="D4" s="11" t="s">
        <v>228</v>
      </c>
      <c r="E4" s="36"/>
      <c r="F4" s="111">
        <v>0</v>
      </c>
      <c r="G4" s="111">
        <v>4312.5</v>
      </c>
      <c r="H4" s="116">
        <f>B4*(F4+G4)</f>
        <v>4312.5</v>
      </c>
    </row>
    <row r="5" spans="1:8" ht="15.75" thickBot="1">
      <c r="A5" s="82" t="s">
        <v>17</v>
      </c>
      <c r="B5" s="83"/>
      <c r="C5" s="83"/>
      <c r="D5" s="83"/>
      <c r="E5" s="84"/>
      <c r="F5" s="60">
        <f>SUMPRODUCT(B4:B4,F4:F4)</f>
        <v>0</v>
      </c>
      <c r="G5" s="60">
        <f>SUMPRODUCT(B4:B4,G4:G4)</f>
        <v>4312.5</v>
      </c>
      <c r="H5" s="60">
        <f>SUM(H4:H4)</f>
        <v>4312.5</v>
      </c>
    </row>
  </sheetData>
  <mergeCells count="3">
    <mergeCell ref="A2:H2"/>
    <mergeCell ref="A5:E5"/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opLeftCell="A20" zoomScale="85" zoomScaleNormal="85" workbookViewId="0">
      <selection activeCell="H33" sqref="H33"/>
    </sheetView>
  </sheetViews>
  <sheetFormatPr defaultRowHeight="15"/>
  <cols>
    <col min="1" max="1" width="5.42578125" customWidth="1"/>
    <col min="2" max="2" width="6.5703125" customWidth="1"/>
    <col min="3" max="3" width="7.140625" customWidth="1"/>
    <col min="4" max="4" width="84.28515625" customWidth="1"/>
    <col min="5" max="5" width="21.5703125" bestFit="1" customWidth="1"/>
    <col min="6" max="6" width="15.7109375" customWidth="1"/>
    <col min="7" max="7" width="14" customWidth="1"/>
    <col min="8" max="8" width="14.140625" bestFit="1" customWidth="1"/>
  </cols>
  <sheetData>
    <row r="1" spans="1:9" s="56" customFormat="1" ht="93.75" customHeight="1" thickBot="1">
      <c r="A1" s="62" t="s">
        <v>232</v>
      </c>
      <c r="B1" s="62"/>
      <c r="C1" s="62"/>
      <c r="D1" s="62"/>
      <c r="E1" s="62"/>
      <c r="F1" s="62"/>
      <c r="G1" s="62"/>
      <c r="H1" s="62"/>
    </row>
    <row r="2" spans="1:9" ht="21" customHeight="1">
      <c r="A2" s="79" t="s">
        <v>28</v>
      </c>
      <c r="B2" s="80"/>
      <c r="C2" s="80"/>
      <c r="D2" s="80"/>
      <c r="E2" s="80"/>
      <c r="F2" s="80"/>
      <c r="G2" s="80"/>
      <c r="H2" s="81"/>
    </row>
    <row r="3" spans="1:9">
      <c r="A3" s="17" t="s">
        <v>19</v>
      </c>
      <c r="B3" s="18" t="s">
        <v>20</v>
      </c>
      <c r="C3" s="18" t="s">
        <v>21</v>
      </c>
      <c r="D3" s="18" t="s">
        <v>22</v>
      </c>
      <c r="E3" s="18" t="s">
        <v>23</v>
      </c>
      <c r="F3" s="18" t="s">
        <v>24</v>
      </c>
      <c r="G3" s="18" t="s">
        <v>25</v>
      </c>
      <c r="H3" s="19" t="s">
        <v>26</v>
      </c>
    </row>
    <row r="4" spans="1:9">
      <c r="A4" s="57" t="s">
        <v>29</v>
      </c>
      <c r="B4" s="58"/>
      <c r="C4" s="58"/>
      <c r="D4" s="58"/>
      <c r="E4" s="58"/>
      <c r="F4" s="58"/>
      <c r="G4" s="58"/>
      <c r="H4" s="59"/>
    </row>
    <row r="5" spans="1:9" ht="30">
      <c r="A5" s="23">
        <v>1</v>
      </c>
      <c r="B5" s="8">
        <v>0.19</v>
      </c>
      <c r="C5" s="8" t="s">
        <v>30</v>
      </c>
      <c r="D5" s="13" t="s">
        <v>31</v>
      </c>
      <c r="E5" s="27"/>
      <c r="F5" s="111"/>
      <c r="G5" s="111">
        <v>806.4375</v>
      </c>
      <c r="H5" s="112">
        <v>153.22312500000001</v>
      </c>
      <c r="I5" s="110"/>
    </row>
    <row r="6" spans="1:9">
      <c r="A6" s="23">
        <v>2</v>
      </c>
      <c r="B6" s="8">
        <v>0.83</v>
      </c>
      <c r="C6" s="8" t="s">
        <v>30</v>
      </c>
      <c r="D6" s="13" t="s">
        <v>32</v>
      </c>
      <c r="E6" s="27"/>
      <c r="F6" s="111"/>
      <c r="G6" s="111">
        <v>1017.75</v>
      </c>
      <c r="H6" s="112">
        <v>844.73250000000007</v>
      </c>
      <c r="I6" s="110"/>
    </row>
    <row r="7" spans="1:9">
      <c r="A7" s="23">
        <v>3</v>
      </c>
      <c r="B7" s="8">
        <v>2</v>
      </c>
      <c r="C7" s="8" t="s">
        <v>33</v>
      </c>
      <c r="D7" s="13" t="s">
        <v>34</v>
      </c>
      <c r="E7" s="27"/>
      <c r="F7" s="111"/>
      <c r="G7" s="111">
        <v>1142.8125</v>
      </c>
      <c r="H7" s="112">
        <v>2285.625</v>
      </c>
      <c r="I7" s="110"/>
    </row>
    <row r="8" spans="1:9" ht="30">
      <c r="A8" s="23">
        <v>4</v>
      </c>
      <c r="B8" s="8">
        <v>1</v>
      </c>
      <c r="C8" s="8" t="s">
        <v>33</v>
      </c>
      <c r="D8" s="13" t="s">
        <v>35</v>
      </c>
      <c r="E8" s="27"/>
      <c r="F8" s="111"/>
      <c r="G8" s="111">
        <v>517.5</v>
      </c>
      <c r="H8" s="112">
        <v>517.5</v>
      </c>
      <c r="I8" s="110"/>
    </row>
    <row r="9" spans="1:9" ht="12.75" customHeight="1">
      <c r="A9" s="23">
        <v>5</v>
      </c>
      <c r="B9" s="8">
        <v>180</v>
      </c>
      <c r="C9" s="8" t="s">
        <v>36</v>
      </c>
      <c r="D9" s="14" t="s">
        <v>37</v>
      </c>
      <c r="E9" s="27" t="s">
        <v>38</v>
      </c>
      <c r="F9" s="111"/>
      <c r="G9" s="111">
        <v>29.325000000000003</v>
      </c>
      <c r="H9" s="112">
        <v>5278.5</v>
      </c>
      <c r="I9" s="110"/>
    </row>
    <row r="10" spans="1:9" ht="60">
      <c r="A10" s="23">
        <v>6</v>
      </c>
      <c r="B10" s="10">
        <v>1</v>
      </c>
      <c r="C10" s="10" t="s">
        <v>39</v>
      </c>
      <c r="D10" s="3" t="s">
        <v>40</v>
      </c>
      <c r="E10" s="28" t="s">
        <v>41</v>
      </c>
      <c r="F10" s="111">
        <v>3557.8125</v>
      </c>
      <c r="G10" s="111"/>
      <c r="H10" s="112">
        <v>3557.8125</v>
      </c>
      <c r="I10" s="110"/>
    </row>
    <row r="11" spans="1:9" ht="60">
      <c r="A11" s="23">
        <v>7</v>
      </c>
      <c r="B11" s="10">
        <v>1</v>
      </c>
      <c r="C11" s="10" t="s">
        <v>39</v>
      </c>
      <c r="D11" s="3" t="s">
        <v>42</v>
      </c>
      <c r="E11" s="28" t="s">
        <v>43</v>
      </c>
      <c r="F11" s="111">
        <v>985.40625</v>
      </c>
      <c r="G11" s="111"/>
      <c r="H11" s="112">
        <v>985.40625</v>
      </c>
      <c r="I11" s="110"/>
    </row>
    <row r="12" spans="1:9">
      <c r="A12" s="23">
        <v>8</v>
      </c>
      <c r="B12" s="10">
        <v>1</v>
      </c>
      <c r="C12" s="10" t="s">
        <v>39</v>
      </c>
      <c r="D12" s="3" t="s">
        <v>44</v>
      </c>
      <c r="E12" s="28" t="s">
        <v>45</v>
      </c>
      <c r="F12" s="111">
        <v>293.25</v>
      </c>
      <c r="G12" s="111"/>
      <c r="H12" s="112">
        <v>293.25</v>
      </c>
      <c r="I12" s="110"/>
    </row>
    <row r="13" spans="1:9">
      <c r="A13" s="57" t="s">
        <v>46</v>
      </c>
      <c r="B13" s="58"/>
      <c r="C13" s="58"/>
      <c r="D13" s="58"/>
      <c r="E13" s="58"/>
      <c r="F13" s="118"/>
      <c r="G13" s="118"/>
      <c r="H13" s="119"/>
      <c r="I13" s="110"/>
    </row>
    <row r="14" spans="1:9" ht="75">
      <c r="A14" s="23">
        <v>9</v>
      </c>
      <c r="B14" s="8">
        <v>70.2</v>
      </c>
      <c r="C14" s="8" t="s">
        <v>36</v>
      </c>
      <c r="D14" s="13" t="s">
        <v>47</v>
      </c>
      <c r="E14" s="27" t="s">
        <v>48</v>
      </c>
      <c r="F14" s="111">
        <v>357.29062500000003</v>
      </c>
      <c r="G14" s="111"/>
      <c r="H14" s="112">
        <v>25081.801875000005</v>
      </c>
      <c r="I14" s="110"/>
    </row>
    <row r="15" spans="1:9">
      <c r="A15" s="23">
        <v>10</v>
      </c>
      <c r="B15" s="8">
        <v>45.5</v>
      </c>
      <c r="C15" s="8" t="s">
        <v>49</v>
      </c>
      <c r="D15" s="13" t="s">
        <v>50</v>
      </c>
      <c r="E15" s="27" t="s">
        <v>51</v>
      </c>
      <c r="F15" s="111">
        <v>23.071875000000002</v>
      </c>
      <c r="G15" s="111"/>
      <c r="H15" s="112">
        <v>1049.7703125</v>
      </c>
      <c r="I15" s="110"/>
    </row>
    <row r="16" spans="1:9">
      <c r="A16" s="23">
        <v>11</v>
      </c>
      <c r="B16" s="8">
        <v>1</v>
      </c>
      <c r="C16" s="8" t="s">
        <v>52</v>
      </c>
      <c r="D16" s="13" t="s">
        <v>53</v>
      </c>
      <c r="E16" s="27"/>
      <c r="F16" s="111">
        <v>517.5</v>
      </c>
      <c r="G16" s="111"/>
      <c r="H16" s="112">
        <v>517.5</v>
      </c>
      <c r="I16" s="110"/>
    </row>
    <row r="17" spans="1:9">
      <c r="A17" s="23">
        <v>12</v>
      </c>
      <c r="B17" s="8">
        <v>20</v>
      </c>
      <c r="C17" s="8" t="s">
        <v>54</v>
      </c>
      <c r="D17" s="13" t="s">
        <v>55</v>
      </c>
      <c r="E17" s="27" t="s">
        <v>56</v>
      </c>
      <c r="F17" s="111"/>
      <c r="G17" s="111">
        <v>196.21875</v>
      </c>
      <c r="H17" s="112">
        <v>3924.375</v>
      </c>
      <c r="I17" s="110"/>
    </row>
    <row r="18" spans="1:9">
      <c r="A18" s="57" t="s">
        <v>57</v>
      </c>
      <c r="B18" s="58"/>
      <c r="C18" s="58"/>
      <c r="D18" s="58"/>
      <c r="E18" s="58"/>
      <c r="F18" s="118"/>
      <c r="G18" s="118"/>
      <c r="H18" s="119"/>
      <c r="I18" s="110"/>
    </row>
    <row r="19" spans="1:9" ht="60">
      <c r="A19" s="23">
        <v>13</v>
      </c>
      <c r="B19" s="8">
        <v>50</v>
      </c>
      <c r="C19" s="8" t="s">
        <v>36</v>
      </c>
      <c r="D19" s="13" t="s">
        <v>58</v>
      </c>
      <c r="E19" s="27" t="s">
        <v>59</v>
      </c>
      <c r="F19" s="111">
        <v>86.25</v>
      </c>
      <c r="G19" s="111"/>
      <c r="H19" s="112">
        <v>4312.5</v>
      </c>
      <c r="I19" s="110"/>
    </row>
    <row r="20" spans="1:9">
      <c r="A20" s="57" t="s">
        <v>60</v>
      </c>
      <c r="B20" s="58"/>
      <c r="C20" s="58"/>
      <c r="D20" s="58"/>
      <c r="E20" s="58"/>
      <c r="F20" s="118"/>
      <c r="G20" s="118"/>
      <c r="H20" s="119"/>
      <c r="I20" s="110"/>
    </row>
    <row r="21" spans="1:9">
      <c r="A21" s="23">
        <v>14</v>
      </c>
      <c r="B21" s="10">
        <v>45</v>
      </c>
      <c r="C21" s="10" t="s">
        <v>61</v>
      </c>
      <c r="D21" s="2" t="s">
        <v>62</v>
      </c>
      <c r="E21" s="10"/>
      <c r="F21" s="111">
        <v>79.78125</v>
      </c>
      <c r="G21" s="111"/>
      <c r="H21" s="112">
        <v>3590.15625</v>
      </c>
      <c r="I21" s="110"/>
    </row>
    <row r="22" spans="1:9">
      <c r="A22" s="23">
        <v>15</v>
      </c>
      <c r="B22" s="10">
        <v>45</v>
      </c>
      <c r="C22" s="10" t="s">
        <v>61</v>
      </c>
      <c r="D22" s="2" t="s">
        <v>63</v>
      </c>
      <c r="E22" s="10"/>
      <c r="F22" s="111">
        <v>98.540625000000006</v>
      </c>
      <c r="G22" s="111"/>
      <c r="H22" s="112">
        <v>4434.328125</v>
      </c>
      <c r="I22" s="110"/>
    </row>
    <row r="23" spans="1:9">
      <c r="A23" s="23">
        <v>16</v>
      </c>
      <c r="B23" s="8">
        <v>30</v>
      </c>
      <c r="C23" s="10" t="s">
        <v>61</v>
      </c>
      <c r="D23" s="2" t="s">
        <v>64</v>
      </c>
      <c r="E23" s="10"/>
      <c r="F23" s="111">
        <v>41.615625000000001</v>
      </c>
      <c r="G23" s="111"/>
      <c r="H23" s="112">
        <v>1248.46875</v>
      </c>
      <c r="I23" s="110"/>
    </row>
    <row r="24" spans="1:9">
      <c r="A24" s="23">
        <v>17</v>
      </c>
      <c r="B24" s="8">
        <v>20</v>
      </c>
      <c r="C24" s="10" t="s">
        <v>61</v>
      </c>
      <c r="D24" s="2" t="s">
        <v>65</v>
      </c>
      <c r="E24" s="10"/>
      <c r="F24" s="111">
        <v>35.362500000000004</v>
      </c>
      <c r="G24" s="111"/>
      <c r="H24" s="112">
        <v>707.25</v>
      </c>
      <c r="I24" s="110"/>
    </row>
    <row r="25" spans="1:9">
      <c r="A25" s="57" t="s">
        <v>66</v>
      </c>
      <c r="B25" s="58"/>
      <c r="C25" s="58"/>
      <c r="D25" s="58"/>
      <c r="E25" s="58"/>
      <c r="F25" s="118"/>
      <c r="G25" s="118"/>
      <c r="H25" s="119"/>
    </row>
    <row r="26" spans="1:9">
      <c r="A26" s="23">
        <v>18</v>
      </c>
      <c r="B26" s="15">
        <v>1</v>
      </c>
      <c r="C26" s="15" t="s">
        <v>52</v>
      </c>
      <c r="D26" s="16" t="s">
        <v>67</v>
      </c>
      <c r="E26" s="29"/>
      <c r="F26" s="111">
        <v>733.125</v>
      </c>
      <c r="G26" s="111"/>
      <c r="H26" s="121">
        <v>733.125</v>
      </c>
    </row>
    <row r="27" spans="1:9">
      <c r="A27" s="57" t="s">
        <v>68</v>
      </c>
      <c r="B27" s="58"/>
      <c r="C27" s="58"/>
      <c r="D27" s="58"/>
      <c r="E27" s="58"/>
      <c r="F27" s="118"/>
      <c r="G27" s="118"/>
      <c r="H27" s="119"/>
    </row>
    <row r="28" spans="1:9" ht="15.75" thickBot="1">
      <c r="A28" s="23">
        <v>19</v>
      </c>
      <c r="B28" s="15">
        <v>1</v>
      </c>
      <c r="C28" s="15" t="s">
        <v>69</v>
      </c>
      <c r="D28" s="40" t="s">
        <v>70</v>
      </c>
      <c r="E28" s="29"/>
      <c r="F28" s="122">
        <v>1026.375</v>
      </c>
      <c r="G28" s="111"/>
      <c r="H28" s="121">
        <v>1026.375</v>
      </c>
    </row>
    <row r="29" spans="1:9" ht="15.75" thickBot="1">
      <c r="A29" s="85" t="s">
        <v>17</v>
      </c>
      <c r="B29" s="86"/>
      <c r="C29" s="86"/>
      <c r="D29" s="86"/>
      <c r="E29" s="87"/>
      <c r="F29" s="60">
        <f>SUMPRODUCT(B5:B28,F5:F28)</f>
        <v>47537.744062500002</v>
      </c>
      <c r="G29" s="60">
        <f>SUMPRODUCT(B5:B28,G5:G28)</f>
        <v>13003.955625000001</v>
      </c>
      <c r="H29" s="60">
        <f>SUM(F29:G29)</f>
        <v>60541.699687500004</v>
      </c>
    </row>
    <row r="30" spans="1:9">
      <c r="A30" s="9"/>
      <c r="B30" s="49"/>
      <c r="C30" s="49"/>
      <c r="D30" s="49"/>
      <c r="E30" s="49"/>
      <c r="F30" s="49"/>
      <c r="G30" s="49"/>
      <c r="H30" s="49"/>
    </row>
  </sheetData>
  <mergeCells count="3">
    <mergeCell ref="A1:H1"/>
    <mergeCell ref="A2:H2"/>
    <mergeCell ref="A29:E29"/>
  </mergeCells>
  <pageMargins left="0.511811024" right="0.511811024" top="0.78740157499999996" bottom="0.78740157499999996" header="0.31496062000000002" footer="0.31496062000000002"/>
  <pageSetup paperSize="9" scale="6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opLeftCell="A2" zoomScale="85" zoomScaleNormal="85" workbookViewId="0">
      <selection activeCell="I15" sqref="G5:I15"/>
    </sheetView>
  </sheetViews>
  <sheetFormatPr defaultRowHeight="15"/>
  <cols>
    <col min="1" max="1" width="5.42578125" customWidth="1"/>
    <col min="2" max="2" width="9" bestFit="1" customWidth="1"/>
    <col min="3" max="3" width="6.5703125" customWidth="1"/>
    <col min="4" max="4" width="7.140625" customWidth="1"/>
    <col min="5" max="5" width="76.85546875" customWidth="1"/>
    <col min="6" max="6" width="21.5703125" bestFit="1" customWidth="1"/>
    <col min="7" max="7" width="15.7109375" customWidth="1"/>
    <col min="8" max="8" width="14" customWidth="1"/>
    <col min="9" max="9" width="12.7109375" bestFit="1" customWidth="1"/>
  </cols>
  <sheetData>
    <row r="1" spans="1:9" s="56" customFormat="1" ht="93.75" customHeight="1" thickBot="1">
      <c r="A1" s="62" t="s">
        <v>232</v>
      </c>
      <c r="B1" s="62"/>
      <c r="C1" s="62"/>
      <c r="D1" s="62"/>
      <c r="E1" s="62"/>
      <c r="F1" s="62"/>
      <c r="G1" s="62"/>
      <c r="H1" s="62"/>
      <c r="I1" s="62"/>
    </row>
    <row r="2" spans="1:9" ht="21" customHeight="1" thickBot="1">
      <c r="A2" s="88" t="s">
        <v>71</v>
      </c>
      <c r="B2" s="89"/>
      <c r="C2" s="89"/>
      <c r="D2" s="89"/>
      <c r="E2" s="89"/>
      <c r="F2" s="89"/>
      <c r="G2" s="89"/>
      <c r="H2" s="89"/>
      <c r="I2" s="90"/>
    </row>
    <row r="3" spans="1:9">
      <c r="A3" s="91" t="s">
        <v>72</v>
      </c>
      <c r="B3" s="92"/>
      <c r="C3" s="92"/>
      <c r="D3" s="92"/>
      <c r="E3" s="92"/>
      <c r="F3" s="92"/>
      <c r="G3" s="92"/>
      <c r="H3" s="92"/>
      <c r="I3" s="93"/>
    </row>
    <row r="4" spans="1:9">
      <c r="A4" s="17" t="s">
        <v>19</v>
      </c>
      <c r="B4" s="18" t="s">
        <v>73</v>
      </c>
      <c r="C4" s="18" t="s">
        <v>20</v>
      </c>
      <c r="D4" s="18" t="s">
        <v>21</v>
      </c>
      <c r="E4" s="18" t="s">
        <v>22</v>
      </c>
      <c r="F4" s="18" t="s">
        <v>23</v>
      </c>
      <c r="G4" s="18" t="s">
        <v>24</v>
      </c>
      <c r="H4" s="18" t="s">
        <v>25</v>
      </c>
      <c r="I4" s="19" t="s">
        <v>26</v>
      </c>
    </row>
    <row r="5" spans="1:9" ht="30">
      <c r="A5" s="94">
        <v>1</v>
      </c>
      <c r="B5" s="10" t="s">
        <v>74</v>
      </c>
      <c r="C5" s="10">
        <v>13</v>
      </c>
      <c r="D5" s="10" t="s">
        <v>52</v>
      </c>
      <c r="E5" s="41" t="s">
        <v>75</v>
      </c>
      <c r="F5" s="26" t="s">
        <v>76</v>
      </c>
      <c r="G5" s="111">
        <v>312.65625</v>
      </c>
      <c r="H5" s="111">
        <v>0</v>
      </c>
      <c r="I5" s="112">
        <v>4064.53125</v>
      </c>
    </row>
    <row r="6" spans="1:9" ht="30">
      <c r="A6" s="95"/>
      <c r="B6" s="10" t="s">
        <v>77</v>
      </c>
      <c r="C6" s="10">
        <v>13</v>
      </c>
      <c r="D6" s="10" t="s">
        <v>78</v>
      </c>
      <c r="E6" s="41" t="s">
        <v>79</v>
      </c>
      <c r="F6" s="26"/>
      <c r="G6" s="111">
        <v>0</v>
      </c>
      <c r="H6" s="111">
        <v>17.25</v>
      </c>
      <c r="I6" s="112">
        <v>224.25</v>
      </c>
    </row>
    <row r="7" spans="1:9" ht="30">
      <c r="A7" s="94">
        <v>2</v>
      </c>
      <c r="B7" s="10" t="s">
        <v>80</v>
      </c>
      <c r="C7" s="10">
        <v>4</v>
      </c>
      <c r="D7" s="10" t="s">
        <v>52</v>
      </c>
      <c r="E7" s="41" t="s">
        <v>81</v>
      </c>
      <c r="F7" s="26" t="s">
        <v>82</v>
      </c>
      <c r="G7" s="111">
        <v>312.65625</v>
      </c>
      <c r="H7" s="111">
        <v>0</v>
      </c>
      <c r="I7" s="112">
        <v>1250.625</v>
      </c>
    </row>
    <row r="8" spans="1:9" ht="30">
      <c r="A8" s="95"/>
      <c r="B8" s="10" t="s">
        <v>83</v>
      </c>
      <c r="C8" s="10">
        <v>4</v>
      </c>
      <c r="D8" s="10" t="s">
        <v>78</v>
      </c>
      <c r="E8" s="41" t="s">
        <v>79</v>
      </c>
      <c r="F8" s="26"/>
      <c r="G8" s="111">
        <v>0</v>
      </c>
      <c r="H8" s="111">
        <v>17.25</v>
      </c>
      <c r="I8" s="112">
        <v>69</v>
      </c>
    </row>
    <row r="9" spans="1:9">
      <c r="A9" s="94">
        <v>3</v>
      </c>
      <c r="B9" s="10" t="s">
        <v>84</v>
      </c>
      <c r="C9" s="10">
        <v>5</v>
      </c>
      <c r="D9" s="10" t="s">
        <v>52</v>
      </c>
      <c r="E9" s="41" t="s">
        <v>85</v>
      </c>
      <c r="F9" s="26" t="s">
        <v>86</v>
      </c>
      <c r="G9" s="111">
        <v>62.53125</v>
      </c>
      <c r="H9" s="111">
        <v>0</v>
      </c>
      <c r="I9" s="112">
        <v>312.65625</v>
      </c>
    </row>
    <row r="10" spans="1:9" ht="30">
      <c r="A10" s="95"/>
      <c r="B10" s="10" t="s">
        <v>87</v>
      </c>
      <c r="C10" s="10">
        <v>5</v>
      </c>
      <c r="D10" s="10" t="s">
        <v>78</v>
      </c>
      <c r="E10" s="41" t="s">
        <v>88</v>
      </c>
      <c r="F10" s="26"/>
      <c r="G10" s="111">
        <v>0</v>
      </c>
      <c r="H10" s="111">
        <v>8.625</v>
      </c>
      <c r="I10" s="112">
        <v>43.125</v>
      </c>
    </row>
    <row r="11" spans="1:9">
      <c r="A11" s="94">
        <v>4</v>
      </c>
      <c r="B11" s="10" t="s">
        <v>89</v>
      </c>
      <c r="C11" s="10">
        <v>1</v>
      </c>
      <c r="D11" s="10" t="s">
        <v>52</v>
      </c>
      <c r="E11" s="41" t="s">
        <v>90</v>
      </c>
      <c r="F11" s="26" t="s">
        <v>91</v>
      </c>
      <c r="G11" s="111">
        <v>117.73125</v>
      </c>
      <c r="H11" s="111">
        <v>0</v>
      </c>
      <c r="I11" s="112">
        <v>117.73125</v>
      </c>
    </row>
    <row r="12" spans="1:9">
      <c r="A12" s="95"/>
      <c r="B12" s="10" t="s">
        <v>92</v>
      </c>
      <c r="C12" s="10">
        <v>1</v>
      </c>
      <c r="D12" s="10" t="s">
        <v>78</v>
      </c>
      <c r="E12" s="41" t="s">
        <v>93</v>
      </c>
      <c r="F12" s="26"/>
      <c r="G12" s="111">
        <v>0</v>
      </c>
      <c r="H12" s="111">
        <v>12.9375</v>
      </c>
      <c r="I12" s="112">
        <v>12.9375</v>
      </c>
    </row>
    <row r="13" spans="1:9">
      <c r="A13" s="94">
        <v>5</v>
      </c>
      <c r="B13" s="10" t="s">
        <v>94</v>
      </c>
      <c r="C13" s="10">
        <v>1</v>
      </c>
      <c r="D13" s="10" t="s">
        <v>52</v>
      </c>
      <c r="E13" s="41" t="s">
        <v>95</v>
      </c>
      <c r="F13" s="26" t="s">
        <v>91</v>
      </c>
      <c r="G13" s="111">
        <v>39.588749999999997</v>
      </c>
      <c r="H13" s="111">
        <v>0</v>
      </c>
      <c r="I13" s="112">
        <v>39.588749999999997</v>
      </c>
    </row>
    <row r="14" spans="1:9" ht="15.75" thickBot="1">
      <c r="A14" s="96"/>
      <c r="B14" s="10" t="s">
        <v>96</v>
      </c>
      <c r="C14" s="10">
        <v>1</v>
      </c>
      <c r="D14" s="10" t="s">
        <v>78</v>
      </c>
      <c r="E14" s="42" t="s">
        <v>93</v>
      </c>
      <c r="F14" s="26"/>
      <c r="G14" s="111">
        <v>0</v>
      </c>
      <c r="H14" s="111">
        <v>12.9375</v>
      </c>
      <c r="I14" s="112">
        <v>12.9375</v>
      </c>
    </row>
    <row r="15" spans="1:9" ht="15.75" thickBot="1">
      <c r="A15" s="85" t="s">
        <v>17</v>
      </c>
      <c r="B15" s="86"/>
      <c r="C15" s="86"/>
      <c r="D15" s="86"/>
      <c r="E15" s="86"/>
      <c r="F15" s="87"/>
      <c r="G15" s="60">
        <f>SUMPRODUCT(C5:C14,G5:G14)</f>
        <v>5785.1324999999997</v>
      </c>
      <c r="H15" s="60">
        <f>SUMPRODUCT(C5:C14,H5:H14)</f>
        <v>362.25</v>
      </c>
      <c r="I15" s="60">
        <f>SUM(G15:H15)</f>
        <v>6147.3824999999997</v>
      </c>
    </row>
    <row r="16" spans="1:9">
      <c r="A16" s="9"/>
      <c r="B16" s="49"/>
      <c r="C16" s="49"/>
      <c r="D16" s="49"/>
      <c r="E16" s="49"/>
      <c r="F16" s="49"/>
      <c r="G16" s="49"/>
      <c r="H16" s="49"/>
      <c r="I16" s="49"/>
    </row>
    <row r="17" spans="7:9">
      <c r="G17" s="56"/>
      <c r="H17" s="56"/>
      <c r="I17" s="56"/>
    </row>
    <row r="18" spans="7:9">
      <c r="G18" s="56"/>
      <c r="H18" s="56"/>
      <c r="I18" s="56"/>
    </row>
    <row r="19" spans="7:9">
      <c r="G19" s="56"/>
      <c r="H19" s="56"/>
      <c r="I19" s="56"/>
    </row>
  </sheetData>
  <mergeCells count="9">
    <mergeCell ref="A1:I1"/>
    <mergeCell ref="A2:I2"/>
    <mergeCell ref="A15:F15"/>
    <mergeCell ref="A3:I3"/>
    <mergeCell ref="A5:A6"/>
    <mergeCell ref="A7:A8"/>
    <mergeCell ref="A9:A10"/>
    <mergeCell ref="A11:A12"/>
    <mergeCell ref="A13:A14"/>
  </mergeCells>
  <pageMargins left="0.511811024" right="0.511811024" top="0.78740157499999996" bottom="0.78740157499999996" header="0.31496062000000002" footer="0.31496062000000002"/>
  <pageSetup paperSize="9"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zoomScale="85" zoomScaleNormal="85" workbookViewId="0">
      <selection activeCell="I9" sqref="G5:I9"/>
    </sheetView>
  </sheetViews>
  <sheetFormatPr defaultRowHeight="15"/>
  <cols>
    <col min="1" max="1" width="7.5703125" customWidth="1"/>
    <col min="2" max="2" width="9" bestFit="1" customWidth="1"/>
    <col min="3" max="3" width="8" customWidth="1"/>
    <col min="4" max="4" width="7.7109375" customWidth="1"/>
    <col min="5" max="5" width="82.42578125" customWidth="1"/>
    <col min="6" max="6" width="21.5703125" bestFit="1" customWidth="1"/>
    <col min="7" max="7" width="15.42578125" customWidth="1"/>
    <col min="8" max="8" width="14.28515625" customWidth="1"/>
    <col min="9" max="9" width="11.85546875" customWidth="1"/>
  </cols>
  <sheetData>
    <row r="1" spans="1:11" s="56" customFormat="1" ht="93.75" customHeight="1" thickBot="1">
      <c r="A1" s="62" t="s">
        <v>232</v>
      </c>
      <c r="B1" s="62"/>
      <c r="C1" s="62"/>
      <c r="D1" s="62"/>
      <c r="E1" s="62"/>
      <c r="F1" s="62"/>
      <c r="G1" s="62"/>
      <c r="H1" s="62"/>
      <c r="I1" s="62"/>
    </row>
    <row r="2" spans="1:11" ht="19.5" thickBot="1">
      <c r="A2" s="88" t="s">
        <v>97</v>
      </c>
      <c r="B2" s="89"/>
      <c r="C2" s="89"/>
      <c r="D2" s="89"/>
      <c r="E2" s="89"/>
      <c r="F2" s="89"/>
      <c r="G2" s="89"/>
      <c r="H2" s="89"/>
      <c r="I2" s="90"/>
      <c r="J2" s="49"/>
      <c r="K2" s="12"/>
    </row>
    <row r="3" spans="1:11">
      <c r="A3" s="100" t="s">
        <v>98</v>
      </c>
      <c r="B3" s="101"/>
      <c r="C3" s="101"/>
      <c r="D3" s="101"/>
      <c r="E3" s="101"/>
      <c r="F3" s="101"/>
      <c r="G3" s="101"/>
      <c r="H3" s="101"/>
      <c r="I3" s="102"/>
      <c r="J3" s="49"/>
      <c r="K3" s="12"/>
    </row>
    <row r="4" spans="1:11">
      <c r="A4" s="17" t="s">
        <v>19</v>
      </c>
      <c r="B4" s="18" t="s">
        <v>73</v>
      </c>
      <c r="C4" s="18" t="s">
        <v>20</v>
      </c>
      <c r="D4" s="18" t="s">
        <v>21</v>
      </c>
      <c r="E4" s="18" t="s">
        <v>22</v>
      </c>
      <c r="F4" s="18" t="s">
        <v>23</v>
      </c>
      <c r="G4" s="18" t="s">
        <v>24</v>
      </c>
      <c r="H4" s="18" t="s">
        <v>25</v>
      </c>
      <c r="I4" s="19" t="s">
        <v>26</v>
      </c>
      <c r="J4" s="49"/>
      <c r="K4" s="12"/>
    </row>
    <row r="5" spans="1:11" ht="30">
      <c r="A5" s="97">
        <v>1</v>
      </c>
      <c r="B5" s="10" t="s">
        <v>74</v>
      </c>
      <c r="C5" s="10">
        <v>1</v>
      </c>
      <c r="D5" s="10" t="s">
        <v>52</v>
      </c>
      <c r="E5" s="3" t="s">
        <v>99</v>
      </c>
      <c r="F5" s="28" t="s">
        <v>100</v>
      </c>
      <c r="G5" s="111">
        <v>1875.9375</v>
      </c>
      <c r="H5" s="111">
        <v>0</v>
      </c>
      <c r="I5" s="112">
        <v>1875.9375</v>
      </c>
      <c r="J5" s="49"/>
      <c r="K5" s="49"/>
    </row>
    <row r="6" spans="1:11">
      <c r="A6" s="98"/>
      <c r="B6" s="10" t="s">
        <v>77</v>
      </c>
      <c r="C6" s="10">
        <v>1</v>
      </c>
      <c r="D6" s="10" t="s">
        <v>78</v>
      </c>
      <c r="E6" s="3" t="s">
        <v>101</v>
      </c>
      <c r="F6" s="28"/>
      <c r="G6" s="111">
        <v>0</v>
      </c>
      <c r="H6" s="111">
        <v>603.75</v>
      </c>
      <c r="I6" s="112">
        <v>603.75</v>
      </c>
      <c r="J6" s="49"/>
      <c r="K6" s="49"/>
    </row>
    <row r="7" spans="1:11" ht="30">
      <c r="A7" s="97">
        <v>2</v>
      </c>
      <c r="B7" s="10" t="s">
        <v>80</v>
      </c>
      <c r="C7" s="10">
        <v>1</v>
      </c>
      <c r="D7" s="10" t="s">
        <v>102</v>
      </c>
      <c r="E7" s="39" t="s">
        <v>103</v>
      </c>
      <c r="F7" s="28" t="s">
        <v>104</v>
      </c>
      <c r="G7" s="111">
        <v>1249.3743750000001</v>
      </c>
      <c r="H7" s="111">
        <v>0</v>
      </c>
      <c r="I7" s="112">
        <v>1249.3743750000001</v>
      </c>
      <c r="J7" s="49"/>
      <c r="K7" s="49"/>
    </row>
    <row r="8" spans="1:11" ht="30.75" thickBot="1">
      <c r="A8" s="99"/>
      <c r="B8" s="10" t="s">
        <v>83</v>
      </c>
      <c r="C8" s="10">
        <v>1</v>
      </c>
      <c r="D8" s="10" t="s">
        <v>78</v>
      </c>
      <c r="E8" s="39" t="s">
        <v>105</v>
      </c>
      <c r="F8" s="28"/>
      <c r="G8" s="111">
        <v>0</v>
      </c>
      <c r="H8" s="111">
        <v>129.375</v>
      </c>
      <c r="I8" s="112">
        <v>129.375</v>
      </c>
      <c r="J8" s="49"/>
      <c r="K8" s="49"/>
    </row>
    <row r="9" spans="1:11" ht="15.75" thickBot="1">
      <c r="A9" s="82" t="s">
        <v>17</v>
      </c>
      <c r="B9" s="83"/>
      <c r="C9" s="83"/>
      <c r="D9" s="83"/>
      <c r="E9" s="83"/>
      <c r="F9" s="84"/>
      <c r="G9" s="60">
        <f>SUMPRODUCT(C5:C8,G5:G8)</f>
        <v>3125.3118750000003</v>
      </c>
      <c r="H9" s="60">
        <f>SUMPRODUCT(C5:C8,H5:H8)</f>
        <v>733.125</v>
      </c>
      <c r="I9" s="60">
        <f>SUM(I5:I8)</f>
        <v>3858.4368750000003</v>
      </c>
      <c r="J9" s="49"/>
      <c r="K9" s="49"/>
    </row>
    <row r="11" spans="1:11">
      <c r="G11" s="56"/>
      <c r="H11" s="56"/>
      <c r="I11" s="56"/>
    </row>
  </sheetData>
  <mergeCells count="6">
    <mergeCell ref="A1:I1"/>
    <mergeCell ref="A2:I2"/>
    <mergeCell ref="A9:F9"/>
    <mergeCell ref="A5:A6"/>
    <mergeCell ref="A7:A8"/>
    <mergeCell ref="A3:I3"/>
  </mergeCells>
  <pageMargins left="0.511811024" right="0.511811024" top="0.78740157499999996" bottom="0.78740157499999996" header="0.31496062000000002" footer="0.31496062000000002"/>
  <pageSetup paperSize="9" scale="7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"/>
  <sheetViews>
    <sheetView zoomScale="85" zoomScaleNormal="85" workbookViewId="0">
      <selection activeCell="H7" sqref="H7"/>
    </sheetView>
  </sheetViews>
  <sheetFormatPr defaultRowHeight="15"/>
  <cols>
    <col min="1" max="1" width="7.5703125" customWidth="1"/>
    <col min="2" max="2" width="8" style="49" customWidth="1"/>
    <col min="3" max="3" width="8" customWidth="1"/>
    <col min="4" max="4" width="7.7109375" customWidth="1"/>
    <col min="5" max="5" width="84.140625" customWidth="1"/>
    <col min="6" max="6" width="21.5703125" bestFit="1" customWidth="1"/>
    <col min="7" max="7" width="15.42578125" customWidth="1"/>
    <col min="8" max="8" width="14.28515625" customWidth="1"/>
    <col min="9" max="9" width="11.85546875" customWidth="1"/>
  </cols>
  <sheetData>
    <row r="1" spans="1:11" s="56" customFormat="1" ht="93.75" customHeight="1" thickBot="1">
      <c r="A1" s="62" t="s">
        <v>232</v>
      </c>
      <c r="B1" s="62"/>
      <c r="C1" s="62"/>
      <c r="D1" s="62"/>
      <c r="E1" s="62"/>
      <c r="F1" s="62"/>
      <c r="G1" s="62"/>
      <c r="H1" s="62"/>
      <c r="I1" s="62"/>
    </row>
    <row r="2" spans="1:11" ht="19.5" thickBot="1">
      <c r="A2" s="88" t="s">
        <v>106</v>
      </c>
      <c r="B2" s="89"/>
      <c r="C2" s="89"/>
      <c r="D2" s="89"/>
      <c r="E2" s="89"/>
      <c r="F2" s="89"/>
      <c r="G2" s="89"/>
      <c r="H2" s="89"/>
      <c r="I2" s="90"/>
      <c r="J2" s="49"/>
      <c r="K2" s="12"/>
    </row>
    <row r="3" spans="1:11">
      <c r="A3" s="91" t="s">
        <v>107</v>
      </c>
      <c r="B3" s="92"/>
      <c r="C3" s="92"/>
      <c r="D3" s="92"/>
      <c r="E3" s="92"/>
      <c r="F3" s="92"/>
      <c r="G3" s="92"/>
      <c r="H3" s="92"/>
      <c r="I3" s="93"/>
      <c r="J3" s="49"/>
      <c r="K3" s="12"/>
    </row>
    <row r="4" spans="1:11">
      <c r="A4" s="17" t="s">
        <v>19</v>
      </c>
      <c r="B4" s="18" t="s">
        <v>73</v>
      </c>
      <c r="C4" s="18" t="s">
        <v>20</v>
      </c>
      <c r="D4" s="18" t="s">
        <v>21</v>
      </c>
      <c r="E4" s="18" t="s">
        <v>22</v>
      </c>
      <c r="F4" s="18" t="s">
        <v>23</v>
      </c>
      <c r="G4" s="18" t="s">
        <v>24</v>
      </c>
      <c r="H4" s="18" t="s">
        <v>25</v>
      </c>
      <c r="I4" s="19" t="s">
        <v>26</v>
      </c>
      <c r="J4" s="49"/>
      <c r="K4" s="12"/>
    </row>
    <row r="5" spans="1:11" s="49" customFormat="1" ht="45">
      <c r="A5" s="97">
        <v>1</v>
      </c>
      <c r="B5" s="10" t="s">
        <v>108</v>
      </c>
      <c r="C5" s="10">
        <v>1</v>
      </c>
      <c r="D5" s="10" t="s">
        <v>52</v>
      </c>
      <c r="E5" s="3" t="s">
        <v>109</v>
      </c>
      <c r="F5" s="28" t="s">
        <v>110</v>
      </c>
      <c r="G5" s="111">
        <v>7072.5</v>
      </c>
      <c r="H5" s="111">
        <v>0</v>
      </c>
      <c r="I5" s="112">
        <v>7072.5</v>
      </c>
    </row>
    <row r="6" spans="1:11" ht="45.75" thickBot="1">
      <c r="A6" s="99"/>
      <c r="B6" s="10" t="s">
        <v>77</v>
      </c>
      <c r="C6" s="10">
        <v>1</v>
      </c>
      <c r="D6" s="10" t="s">
        <v>27</v>
      </c>
      <c r="E6" s="3" t="s">
        <v>111</v>
      </c>
      <c r="F6" s="28"/>
      <c r="G6" s="111">
        <v>0</v>
      </c>
      <c r="H6" s="111">
        <v>862.5</v>
      </c>
      <c r="I6" s="112">
        <v>862.5</v>
      </c>
      <c r="J6" s="49"/>
      <c r="K6" s="49"/>
    </row>
    <row r="7" spans="1:11" ht="15.75" thickBot="1">
      <c r="A7" s="82" t="s">
        <v>17</v>
      </c>
      <c r="B7" s="83"/>
      <c r="C7" s="83"/>
      <c r="D7" s="83"/>
      <c r="E7" s="83"/>
      <c r="F7" s="84"/>
      <c r="G7" s="60">
        <f>SUMPRODUCT(C5:C6,G5:G6)</f>
        <v>7072.5</v>
      </c>
      <c r="H7" s="60">
        <f>SUMPRODUCT(C5:C6,H5:H6)</f>
        <v>862.5</v>
      </c>
      <c r="I7" s="60">
        <f>SUM(I5:I6)</f>
        <v>7935</v>
      </c>
      <c r="J7" s="49"/>
      <c r="K7" s="49"/>
    </row>
    <row r="10" spans="1:11">
      <c r="G10" s="56"/>
      <c r="H10" s="56"/>
      <c r="I10" s="56"/>
    </row>
  </sheetData>
  <mergeCells count="5">
    <mergeCell ref="A2:I2"/>
    <mergeCell ref="A7:F7"/>
    <mergeCell ref="A3:I3"/>
    <mergeCell ref="A5:A6"/>
    <mergeCell ref="A1:I1"/>
  </mergeCells>
  <pageMargins left="0.511811024" right="0.511811024" top="0.78740157499999996" bottom="0.78740157499999996" header="0.31496062000000002" footer="0.31496062000000002"/>
  <pageSetup paperSize="9" scale="7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zoomScale="85" zoomScaleNormal="85" workbookViewId="0">
      <selection activeCell="G14" sqref="G14"/>
    </sheetView>
  </sheetViews>
  <sheetFormatPr defaultRowHeight="15"/>
  <cols>
    <col min="1" max="1" width="6.85546875" customWidth="1"/>
    <col min="2" max="2" width="7.5703125" style="49" customWidth="1"/>
    <col min="3" max="3" width="7.5703125" customWidth="1"/>
    <col min="4" max="4" width="8" customWidth="1"/>
    <col min="5" max="5" width="85.5703125" bestFit="1" customWidth="1"/>
    <col min="6" max="6" width="21.5703125" bestFit="1" customWidth="1"/>
    <col min="7" max="8" width="15.140625" customWidth="1"/>
    <col min="9" max="9" width="16.5703125" customWidth="1"/>
  </cols>
  <sheetData>
    <row r="1" spans="1:11" s="56" customFormat="1" ht="93.75" customHeight="1" thickBot="1">
      <c r="A1" s="62" t="s">
        <v>232</v>
      </c>
      <c r="B1" s="62"/>
      <c r="C1" s="62"/>
      <c r="D1" s="62"/>
      <c r="E1" s="62"/>
      <c r="F1" s="62"/>
      <c r="G1" s="62"/>
      <c r="H1" s="62"/>
      <c r="I1" s="62"/>
    </row>
    <row r="2" spans="1:11" ht="18.75">
      <c r="A2" s="79" t="s">
        <v>112</v>
      </c>
      <c r="B2" s="80"/>
      <c r="C2" s="80"/>
      <c r="D2" s="80"/>
      <c r="E2" s="80"/>
      <c r="F2" s="80"/>
      <c r="G2" s="80"/>
      <c r="H2" s="80"/>
      <c r="I2" s="81"/>
      <c r="J2" s="49"/>
      <c r="K2" s="49"/>
    </row>
    <row r="3" spans="1:11">
      <c r="A3" s="91" t="s">
        <v>113</v>
      </c>
      <c r="B3" s="92"/>
      <c r="C3" s="92"/>
      <c r="D3" s="92"/>
      <c r="E3" s="92"/>
      <c r="F3" s="92"/>
      <c r="G3" s="92"/>
      <c r="H3" s="92"/>
      <c r="I3" s="93"/>
      <c r="J3" s="49"/>
      <c r="K3" s="12"/>
    </row>
    <row r="4" spans="1:11">
      <c r="A4" s="17" t="s">
        <v>19</v>
      </c>
      <c r="B4" s="18" t="s">
        <v>73</v>
      </c>
      <c r="C4" s="18" t="s">
        <v>20</v>
      </c>
      <c r="D4" s="18" t="s">
        <v>21</v>
      </c>
      <c r="E4" s="18" t="s">
        <v>22</v>
      </c>
      <c r="F4" s="18" t="s">
        <v>23</v>
      </c>
      <c r="G4" s="18" t="s">
        <v>24</v>
      </c>
      <c r="H4" s="18" t="s">
        <v>25</v>
      </c>
      <c r="I4" s="19" t="s">
        <v>26</v>
      </c>
      <c r="J4" s="49"/>
      <c r="K4" s="49"/>
    </row>
    <row r="5" spans="1:11" s="49" customFormat="1">
      <c r="A5" s="103">
        <v>1</v>
      </c>
      <c r="B5" s="24" t="s">
        <v>74</v>
      </c>
      <c r="C5" s="24">
        <v>11</v>
      </c>
      <c r="D5" s="8" t="s">
        <v>114</v>
      </c>
      <c r="E5" s="25" t="s">
        <v>115</v>
      </c>
      <c r="F5" s="38" t="s">
        <v>116</v>
      </c>
      <c r="G5" s="111">
        <v>776.25</v>
      </c>
      <c r="H5" s="111">
        <v>0</v>
      </c>
      <c r="I5" s="113">
        <v>8538.75</v>
      </c>
    </row>
    <row r="6" spans="1:11">
      <c r="A6" s="104"/>
      <c r="B6" s="24" t="s">
        <v>77</v>
      </c>
      <c r="C6" s="24">
        <v>11</v>
      </c>
      <c r="D6" s="8" t="s">
        <v>27</v>
      </c>
      <c r="E6" s="54" t="s">
        <v>117</v>
      </c>
      <c r="F6" s="38"/>
      <c r="G6" s="111">
        <v>0</v>
      </c>
      <c r="H6" s="111">
        <v>172.5</v>
      </c>
      <c r="I6" s="113">
        <v>1897.5</v>
      </c>
      <c r="J6" s="49"/>
      <c r="K6" s="49"/>
    </row>
    <row r="7" spans="1:11" s="49" customFormat="1">
      <c r="A7" s="103">
        <v>2</v>
      </c>
      <c r="B7" s="24" t="s">
        <v>80</v>
      </c>
      <c r="C7" s="24">
        <v>1</v>
      </c>
      <c r="D7" s="8" t="s">
        <v>118</v>
      </c>
      <c r="E7" s="43" t="s">
        <v>119</v>
      </c>
      <c r="F7" s="38" t="s">
        <v>120</v>
      </c>
      <c r="G7" s="111">
        <v>948.75</v>
      </c>
      <c r="H7" s="111">
        <v>0</v>
      </c>
      <c r="I7" s="113">
        <v>948.75</v>
      </c>
    </row>
    <row r="8" spans="1:11" ht="16.5" customHeight="1">
      <c r="A8" s="105"/>
      <c r="B8" s="24" t="s">
        <v>83</v>
      </c>
      <c r="C8" s="24">
        <v>1</v>
      </c>
      <c r="D8" s="8" t="s">
        <v>114</v>
      </c>
      <c r="E8" s="43" t="s">
        <v>121</v>
      </c>
      <c r="F8" s="38" t="s">
        <v>120</v>
      </c>
      <c r="G8" s="111">
        <v>750.375</v>
      </c>
      <c r="H8" s="111">
        <v>0</v>
      </c>
      <c r="I8" s="113">
        <v>750.375</v>
      </c>
      <c r="J8" s="49"/>
      <c r="K8" s="49"/>
    </row>
    <row r="9" spans="1:11" ht="15.75" customHeight="1">
      <c r="A9" s="105"/>
      <c r="B9" s="24" t="s">
        <v>122</v>
      </c>
      <c r="C9" s="24">
        <v>11</v>
      </c>
      <c r="D9" s="8" t="s">
        <v>114</v>
      </c>
      <c r="E9" s="43" t="s">
        <v>123</v>
      </c>
      <c r="F9" s="38" t="s">
        <v>120</v>
      </c>
      <c r="G9" s="111">
        <v>34.594875000000002</v>
      </c>
      <c r="H9" s="111">
        <v>0</v>
      </c>
      <c r="I9" s="113">
        <v>380.54362500000002</v>
      </c>
      <c r="J9" s="49"/>
      <c r="K9" s="49"/>
    </row>
    <row r="10" spans="1:11" s="49" customFormat="1">
      <c r="A10" s="105"/>
      <c r="B10" s="24" t="s">
        <v>124</v>
      </c>
      <c r="C10" s="24">
        <v>11</v>
      </c>
      <c r="D10" s="8" t="s">
        <v>114</v>
      </c>
      <c r="E10" s="43" t="s">
        <v>125</v>
      </c>
      <c r="F10" s="38" t="s">
        <v>120</v>
      </c>
      <c r="G10" s="111">
        <v>3.7950000000000004</v>
      </c>
      <c r="H10" s="111">
        <v>0</v>
      </c>
      <c r="I10" s="113">
        <v>41.745000000000005</v>
      </c>
    </row>
    <row r="11" spans="1:11" ht="60">
      <c r="A11" s="104"/>
      <c r="B11" s="24" t="s">
        <v>126</v>
      </c>
      <c r="C11" s="24">
        <v>11</v>
      </c>
      <c r="D11" s="8" t="s">
        <v>27</v>
      </c>
      <c r="E11" s="43" t="s">
        <v>127</v>
      </c>
      <c r="F11" s="38"/>
      <c r="G11" s="111">
        <v>0</v>
      </c>
      <c r="H11" s="111">
        <v>133.6875</v>
      </c>
      <c r="I11" s="113">
        <v>1470.5625</v>
      </c>
      <c r="J11" s="49"/>
      <c r="K11" s="49"/>
    </row>
    <row r="12" spans="1:11" ht="30">
      <c r="A12" s="103">
        <v>3</v>
      </c>
      <c r="B12" s="24" t="s">
        <v>84</v>
      </c>
      <c r="C12" s="24">
        <v>1</v>
      </c>
      <c r="D12" s="8" t="s">
        <v>114</v>
      </c>
      <c r="E12" s="43" t="s">
        <v>128</v>
      </c>
      <c r="F12" s="38" t="s">
        <v>129</v>
      </c>
      <c r="G12" s="111">
        <v>2475.375</v>
      </c>
      <c r="H12" s="111">
        <v>0</v>
      </c>
      <c r="I12" s="113">
        <v>2475.375</v>
      </c>
      <c r="J12" s="49"/>
      <c r="K12" s="49"/>
    </row>
    <row r="13" spans="1:11" ht="16.5" customHeight="1" thickBot="1">
      <c r="A13" s="106"/>
      <c r="B13" s="24" t="s">
        <v>87</v>
      </c>
      <c r="C13" s="24">
        <v>1</v>
      </c>
      <c r="D13" s="8" t="s">
        <v>27</v>
      </c>
      <c r="E13" s="43" t="s">
        <v>130</v>
      </c>
      <c r="F13" s="38"/>
      <c r="G13" s="111">
        <v>0</v>
      </c>
      <c r="H13" s="111">
        <v>8.625</v>
      </c>
      <c r="I13" s="113">
        <v>8.625</v>
      </c>
      <c r="J13" s="49"/>
      <c r="K13" s="49"/>
    </row>
    <row r="14" spans="1:11" ht="15.75" thickBot="1">
      <c r="A14" s="82" t="s">
        <v>17</v>
      </c>
      <c r="B14" s="83"/>
      <c r="C14" s="83"/>
      <c r="D14" s="83"/>
      <c r="E14" s="83"/>
      <c r="F14" s="84"/>
      <c r="G14" s="60">
        <f>SUMPRODUCT(C5:C13,G5:G13)</f>
        <v>13135.538625000001</v>
      </c>
      <c r="H14" s="60">
        <f>SUMPRODUCT(C5:C13,H5:H13)</f>
        <v>3376.6875</v>
      </c>
      <c r="I14" s="60">
        <f>SUM(I5:I13)</f>
        <v>16512.226125000001</v>
      </c>
      <c r="J14" s="49"/>
      <c r="K14" s="49"/>
    </row>
    <row r="16" spans="1:11">
      <c r="G16" s="56"/>
      <c r="H16" s="56"/>
      <c r="I16" s="56"/>
    </row>
  </sheetData>
  <mergeCells count="7">
    <mergeCell ref="A1:I1"/>
    <mergeCell ref="A2:I2"/>
    <mergeCell ref="A14:F14"/>
    <mergeCell ref="A3:I3"/>
    <mergeCell ref="A5:A6"/>
    <mergeCell ref="A7:A11"/>
    <mergeCell ref="A12:A13"/>
  </mergeCells>
  <pageMargins left="0.511811024" right="0.511811024" top="0.78740157499999996" bottom="0.78740157499999996" header="0.31496062000000002" footer="0.31496062000000002"/>
  <pageSetup paperSize="9" scale="73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opLeftCell="A2" zoomScale="85" zoomScaleNormal="85" workbookViewId="0">
      <selection activeCell="G6" sqref="G6"/>
    </sheetView>
  </sheetViews>
  <sheetFormatPr defaultRowHeight="15"/>
  <cols>
    <col min="1" max="1" width="7" customWidth="1"/>
    <col min="2" max="2" width="7.42578125" customWidth="1"/>
    <col min="3" max="3" width="8.140625" customWidth="1"/>
    <col min="4" max="4" width="74.7109375" customWidth="1"/>
    <col min="5" max="5" width="21.5703125" bestFit="1" customWidth="1"/>
    <col min="6" max="6" width="15.42578125" customWidth="1"/>
    <col min="7" max="7" width="15.28515625" customWidth="1"/>
    <col min="8" max="8" width="13.42578125" customWidth="1"/>
  </cols>
  <sheetData>
    <row r="1" spans="1:10" s="49" customFormat="1" ht="93.75" customHeight="1" thickBot="1">
      <c r="A1" s="62" t="s">
        <v>232</v>
      </c>
      <c r="B1" s="62"/>
      <c r="C1" s="62"/>
      <c r="D1" s="62"/>
      <c r="E1" s="62"/>
      <c r="F1" s="62"/>
      <c r="G1" s="62"/>
      <c r="H1" s="62"/>
    </row>
    <row r="2" spans="1:10" ht="18.75">
      <c r="A2" s="107" t="s">
        <v>131</v>
      </c>
      <c r="B2" s="108"/>
      <c r="C2" s="108"/>
      <c r="D2" s="108"/>
      <c r="E2" s="108"/>
      <c r="F2" s="108"/>
      <c r="G2" s="108"/>
      <c r="H2" s="108"/>
      <c r="I2" s="49"/>
      <c r="J2" s="49"/>
    </row>
    <row r="3" spans="1:10">
      <c r="A3" s="91" t="s">
        <v>132</v>
      </c>
      <c r="B3" s="92"/>
      <c r="C3" s="92"/>
      <c r="D3" s="92"/>
      <c r="E3" s="92"/>
      <c r="F3" s="92"/>
      <c r="G3" s="92"/>
      <c r="H3" s="93"/>
      <c r="I3" s="49"/>
      <c r="J3" s="12"/>
    </row>
    <row r="4" spans="1:10">
      <c r="A4" s="17" t="s">
        <v>19</v>
      </c>
      <c r="B4" s="18" t="s">
        <v>20</v>
      </c>
      <c r="C4" s="18" t="s">
        <v>21</v>
      </c>
      <c r="D4" s="18" t="s">
        <v>22</v>
      </c>
      <c r="E4" s="18" t="s">
        <v>23</v>
      </c>
      <c r="F4" s="18" t="s">
        <v>24</v>
      </c>
      <c r="G4" s="18" t="s">
        <v>25</v>
      </c>
      <c r="H4" s="19" t="s">
        <v>26</v>
      </c>
      <c r="I4" s="49"/>
      <c r="J4" s="49"/>
    </row>
    <row r="5" spans="1:10">
      <c r="A5" s="21">
        <v>1</v>
      </c>
      <c r="B5" s="1">
        <v>6</v>
      </c>
      <c r="C5" s="1" t="s">
        <v>114</v>
      </c>
      <c r="D5" s="5" t="s">
        <v>133</v>
      </c>
      <c r="E5" s="34" t="s">
        <v>120</v>
      </c>
      <c r="F5" s="114">
        <v>226.273425</v>
      </c>
      <c r="G5" s="114"/>
      <c r="H5" s="115">
        <v>1357.6405500000001</v>
      </c>
      <c r="I5" s="110"/>
      <c r="J5" s="49"/>
    </row>
    <row r="6" spans="1:10">
      <c r="A6" s="21">
        <v>2</v>
      </c>
      <c r="B6" s="1">
        <v>24</v>
      </c>
      <c r="C6" s="1" t="s">
        <v>114</v>
      </c>
      <c r="D6" s="5" t="s">
        <v>134</v>
      </c>
      <c r="E6" s="34" t="s">
        <v>120</v>
      </c>
      <c r="F6" s="114">
        <v>250.47301875000002</v>
      </c>
      <c r="G6" s="114"/>
      <c r="H6" s="115">
        <v>6011.3524500000003</v>
      </c>
      <c r="I6" s="110"/>
      <c r="J6" s="49"/>
    </row>
    <row r="7" spans="1:10">
      <c r="A7" s="22">
        <v>3</v>
      </c>
      <c r="B7" s="1">
        <v>24</v>
      </c>
      <c r="C7" s="1" t="s">
        <v>114</v>
      </c>
      <c r="D7" s="5" t="s">
        <v>135</v>
      </c>
      <c r="E7" s="34" t="s">
        <v>120</v>
      </c>
      <c r="F7" s="114">
        <v>305.58806250000004</v>
      </c>
      <c r="G7" s="114"/>
      <c r="H7" s="115">
        <v>7334.1135000000004</v>
      </c>
      <c r="I7" s="110"/>
      <c r="J7" s="49"/>
    </row>
    <row r="8" spans="1:10">
      <c r="A8" s="21">
        <v>4</v>
      </c>
      <c r="B8" s="1">
        <v>18</v>
      </c>
      <c r="C8" s="1" t="s">
        <v>114</v>
      </c>
      <c r="D8" s="5" t="s">
        <v>136</v>
      </c>
      <c r="E8" s="34" t="s">
        <v>120</v>
      </c>
      <c r="F8" s="114">
        <v>345.25788749999998</v>
      </c>
      <c r="G8" s="114"/>
      <c r="H8" s="115">
        <v>6214.6419749999995</v>
      </c>
      <c r="I8" s="110"/>
      <c r="J8" s="49"/>
    </row>
    <row r="9" spans="1:10">
      <c r="A9" s="21">
        <v>5</v>
      </c>
      <c r="B9" s="1">
        <v>6</v>
      </c>
      <c r="C9" s="1" t="s">
        <v>114</v>
      </c>
      <c r="D9" s="6" t="s">
        <v>137</v>
      </c>
      <c r="E9" s="34" t="s">
        <v>120</v>
      </c>
      <c r="F9" s="114">
        <v>145.90826250000001</v>
      </c>
      <c r="G9" s="114"/>
      <c r="H9" s="115">
        <v>875.44957499999998</v>
      </c>
      <c r="I9" s="110"/>
      <c r="J9" s="49"/>
    </row>
    <row r="10" spans="1:10">
      <c r="A10" s="22">
        <v>6</v>
      </c>
      <c r="B10" s="1">
        <v>300</v>
      </c>
      <c r="C10" s="1" t="s">
        <v>138</v>
      </c>
      <c r="D10" s="6" t="s">
        <v>139</v>
      </c>
      <c r="E10" s="34" t="s">
        <v>120</v>
      </c>
      <c r="F10" s="114">
        <v>26.661168750000002</v>
      </c>
      <c r="G10" s="114"/>
      <c r="H10" s="115">
        <v>7998.3506250000009</v>
      </c>
      <c r="I10" s="110"/>
      <c r="J10" s="49"/>
    </row>
    <row r="11" spans="1:10">
      <c r="A11" s="21">
        <v>7</v>
      </c>
      <c r="B11" s="1">
        <v>2</v>
      </c>
      <c r="C11" s="1" t="s">
        <v>114</v>
      </c>
      <c r="D11" s="6" t="s">
        <v>140</v>
      </c>
      <c r="E11" s="34" t="s">
        <v>120</v>
      </c>
      <c r="F11" s="114">
        <v>429.20544374999997</v>
      </c>
      <c r="G11" s="114"/>
      <c r="H11" s="115">
        <v>858.41088749999994</v>
      </c>
      <c r="I11" s="110"/>
      <c r="J11" s="49"/>
    </row>
    <row r="12" spans="1:10">
      <c r="A12" s="21">
        <v>8</v>
      </c>
      <c r="B12" s="1">
        <v>2</v>
      </c>
      <c r="C12" s="31" t="s">
        <v>114</v>
      </c>
      <c r="D12" s="32" t="s">
        <v>141</v>
      </c>
      <c r="E12" s="34" t="s">
        <v>120</v>
      </c>
      <c r="F12" s="114">
        <v>78.387018749999996</v>
      </c>
      <c r="G12" s="114"/>
      <c r="H12" s="115">
        <v>156.77403749999999</v>
      </c>
      <c r="I12" s="110"/>
      <c r="J12" s="49"/>
    </row>
    <row r="13" spans="1:10">
      <c r="A13" s="22">
        <v>9</v>
      </c>
      <c r="B13" s="1">
        <v>2</v>
      </c>
      <c r="C13" s="31" t="s">
        <v>114</v>
      </c>
      <c r="D13" s="32" t="s">
        <v>142</v>
      </c>
      <c r="E13" s="34" t="s">
        <v>120</v>
      </c>
      <c r="F13" s="114">
        <v>102.27395625</v>
      </c>
      <c r="G13" s="114"/>
      <c r="H13" s="115">
        <v>204.5479125</v>
      </c>
      <c r="I13" s="110"/>
      <c r="J13" s="49"/>
    </row>
    <row r="14" spans="1:10">
      <c r="A14" s="21">
        <v>10</v>
      </c>
      <c r="B14" s="1">
        <v>2</v>
      </c>
      <c r="C14" s="31" t="s">
        <v>114</v>
      </c>
      <c r="D14" s="32" t="s">
        <v>143</v>
      </c>
      <c r="E14" s="34" t="s">
        <v>120</v>
      </c>
      <c r="F14" s="114">
        <v>98.647143750000012</v>
      </c>
      <c r="G14" s="114"/>
      <c r="H14" s="115">
        <v>197.29428750000002</v>
      </c>
      <c r="I14" s="110"/>
      <c r="J14" s="49"/>
    </row>
    <row r="15" spans="1:10">
      <c r="A15" s="21">
        <v>11</v>
      </c>
      <c r="B15" s="1">
        <v>2</v>
      </c>
      <c r="C15" s="31" t="s">
        <v>114</v>
      </c>
      <c r="D15" s="32" t="s">
        <v>144</v>
      </c>
      <c r="E15" s="34" t="s">
        <v>120</v>
      </c>
      <c r="F15" s="114">
        <v>425.73776250000003</v>
      </c>
      <c r="G15" s="114"/>
      <c r="H15" s="115">
        <v>851.47552500000006</v>
      </c>
      <c r="I15" s="110"/>
      <c r="J15" s="49"/>
    </row>
    <row r="16" spans="1:10">
      <c r="A16" s="22">
        <v>12</v>
      </c>
      <c r="B16" s="1">
        <v>2</v>
      </c>
      <c r="C16" s="1" t="s">
        <v>114</v>
      </c>
      <c r="D16" s="6" t="s">
        <v>145</v>
      </c>
      <c r="E16" s="34" t="s">
        <v>120</v>
      </c>
      <c r="F16" s="114">
        <v>341.83117499999997</v>
      </c>
      <c r="G16" s="114"/>
      <c r="H16" s="115">
        <v>683.66234999999995</v>
      </c>
      <c r="I16" s="110"/>
      <c r="J16" s="49"/>
    </row>
    <row r="17" spans="1:9">
      <c r="A17" s="21">
        <v>13</v>
      </c>
      <c r="B17" s="1">
        <v>2</v>
      </c>
      <c r="C17" s="1" t="s">
        <v>114</v>
      </c>
      <c r="D17" s="33" t="s">
        <v>146</v>
      </c>
      <c r="E17" s="34" t="s">
        <v>120</v>
      </c>
      <c r="F17" s="114">
        <v>213.52955624999998</v>
      </c>
      <c r="G17" s="114"/>
      <c r="H17" s="115">
        <v>427.05911249999997</v>
      </c>
      <c r="I17" s="110"/>
    </row>
    <row r="18" spans="1:9">
      <c r="A18" s="21">
        <v>14</v>
      </c>
      <c r="B18" s="1">
        <v>200</v>
      </c>
      <c r="C18" s="1" t="s">
        <v>114</v>
      </c>
      <c r="D18" s="5" t="s">
        <v>147</v>
      </c>
      <c r="E18" s="34"/>
      <c r="F18" s="114">
        <v>8.4093750000000007</v>
      </c>
      <c r="G18" s="114"/>
      <c r="H18" s="115">
        <v>1681.875</v>
      </c>
      <c r="I18" s="110"/>
    </row>
    <row r="19" spans="1:9">
      <c r="A19" s="22">
        <v>15</v>
      </c>
      <c r="B19" s="1">
        <v>60</v>
      </c>
      <c r="C19" s="1" t="s">
        <v>114</v>
      </c>
      <c r="D19" s="4" t="s">
        <v>148</v>
      </c>
      <c r="E19" s="35"/>
      <c r="F19" s="114">
        <v>17.106393750000002</v>
      </c>
      <c r="G19" s="114"/>
      <c r="H19" s="115">
        <v>1026.3836249999999</v>
      </c>
      <c r="I19" s="110"/>
    </row>
    <row r="20" spans="1:9">
      <c r="A20" s="21">
        <v>16</v>
      </c>
      <c r="B20" s="1">
        <v>5</v>
      </c>
      <c r="C20" s="1" t="s">
        <v>149</v>
      </c>
      <c r="D20" s="4" t="s">
        <v>150</v>
      </c>
      <c r="E20" s="35"/>
      <c r="F20" s="114">
        <v>12.118125000000001</v>
      </c>
      <c r="G20" s="114"/>
      <c r="H20" s="115">
        <v>60.590625000000003</v>
      </c>
      <c r="I20" s="110"/>
    </row>
    <row r="21" spans="1:9">
      <c r="A21" s="21">
        <v>17</v>
      </c>
      <c r="B21" s="1">
        <v>900</v>
      </c>
      <c r="C21" s="1" t="s">
        <v>52</v>
      </c>
      <c r="D21" s="4" t="s">
        <v>151</v>
      </c>
      <c r="E21" s="35"/>
      <c r="F21" s="114">
        <v>1.0565625000000001</v>
      </c>
      <c r="G21" s="114"/>
      <c r="H21" s="115">
        <v>950.90625</v>
      </c>
      <c r="I21" s="110"/>
    </row>
    <row r="22" spans="1:9">
      <c r="A22" s="22">
        <v>18</v>
      </c>
      <c r="B22" s="1">
        <v>1000</v>
      </c>
      <c r="C22" s="1" t="s">
        <v>114</v>
      </c>
      <c r="D22" s="4" t="s">
        <v>152</v>
      </c>
      <c r="E22" s="35" t="s">
        <v>153</v>
      </c>
      <c r="F22" s="114">
        <v>1.6732500000000001</v>
      </c>
      <c r="G22" s="114"/>
      <c r="H22" s="115">
        <v>1673.25</v>
      </c>
      <c r="I22" s="110"/>
    </row>
    <row r="23" spans="1:9" ht="15.75" thickBot="1">
      <c r="A23" s="22">
        <v>19</v>
      </c>
      <c r="B23" s="1">
        <v>2</v>
      </c>
      <c r="C23" s="1" t="s">
        <v>114</v>
      </c>
      <c r="D23" s="4" t="s">
        <v>154</v>
      </c>
      <c r="E23" s="35" t="s">
        <v>155</v>
      </c>
      <c r="F23" s="114">
        <v>879.75</v>
      </c>
      <c r="G23" s="114"/>
      <c r="H23" s="115">
        <v>1759.5</v>
      </c>
      <c r="I23" s="110"/>
    </row>
    <row r="24" spans="1:9" ht="15.75" thickBot="1">
      <c r="A24" s="82" t="s">
        <v>17</v>
      </c>
      <c r="B24" s="83"/>
      <c r="C24" s="83"/>
      <c r="D24" s="83"/>
      <c r="E24" s="84"/>
      <c r="F24" s="60">
        <f>SUMPRODUCT(B5:B23,F5:F23)</f>
        <v>40323.278287499998</v>
      </c>
      <c r="G24" s="60">
        <f>SUMPRODUCT(B5:B23,G5:G23)</f>
        <v>0</v>
      </c>
      <c r="H24" s="60">
        <f>SUM(H5:H23)</f>
        <v>40323.278287499998</v>
      </c>
    </row>
    <row r="27" spans="1:9">
      <c r="F27" s="56"/>
      <c r="G27" s="56"/>
      <c r="H27" s="56"/>
    </row>
  </sheetData>
  <mergeCells count="4">
    <mergeCell ref="A24:E24"/>
    <mergeCell ref="A2:H2"/>
    <mergeCell ref="A3:H3"/>
    <mergeCell ref="A1:H1"/>
  </mergeCells>
  <pageMargins left="0.7" right="0.7" top="0.75" bottom="0.75" header="0.3" footer="0.3"/>
  <pageSetup paperSize="9" scale="80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opLeftCell="A16" zoomScale="85" zoomScaleNormal="85" workbookViewId="0">
      <selection activeCell="I25" sqref="I25"/>
    </sheetView>
  </sheetViews>
  <sheetFormatPr defaultRowHeight="15"/>
  <cols>
    <col min="1" max="1" width="7.5703125" customWidth="1"/>
    <col min="2" max="2" width="8" customWidth="1"/>
    <col min="3" max="3" width="7.7109375" customWidth="1"/>
    <col min="4" max="4" width="83" customWidth="1"/>
    <col min="5" max="5" width="21.5703125" bestFit="1" customWidth="1"/>
    <col min="6" max="6" width="15.42578125" customWidth="1"/>
    <col min="7" max="7" width="14.28515625" customWidth="1"/>
    <col min="8" max="8" width="12.85546875" bestFit="1" customWidth="1"/>
    <col min="9" max="9" width="12.28515625" bestFit="1" customWidth="1"/>
  </cols>
  <sheetData>
    <row r="1" spans="1:10" s="49" customFormat="1" ht="93" customHeight="1" thickBot="1">
      <c r="A1" s="62" t="s">
        <v>232</v>
      </c>
      <c r="B1" s="62"/>
      <c r="C1" s="62"/>
      <c r="D1" s="62"/>
      <c r="E1" s="62"/>
      <c r="F1" s="62"/>
      <c r="G1" s="62"/>
      <c r="H1" s="62"/>
    </row>
    <row r="2" spans="1:10" ht="18.75">
      <c r="A2" s="79" t="s">
        <v>156</v>
      </c>
      <c r="B2" s="80"/>
      <c r="C2" s="80"/>
      <c r="D2" s="80"/>
      <c r="E2" s="80"/>
      <c r="F2" s="80"/>
      <c r="G2" s="80"/>
      <c r="H2" s="81"/>
      <c r="I2" s="49"/>
      <c r="J2" s="49"/>
    </row>
    <row r="3" spans="1:10">
      <c r="A3" s="91" t="s">
        <v>157</v>
      </c>
      <c r="B3" s="92"/>
      <c r="C3" s="92"/>
      <c r="D3" s="92"/>
      <c r="E3" s="92"/>
      <c r="F3" s="92"/>
      <c r="G3" s="92"/>
      <c r="H3" s="93"/>
      <c r="I3" s="49"/>
      <c r="J3" s="12"/>
    </row>
    <row r="4" spans="1:10">
      <c r="A4" s="17" t="s">
        <v>19</v>
      </c>
      <c r="B4" s="18" t="s">
        <v>20</v>
      </c>
      <c r="C4" s="18" t="s">
        <v>21</v>
      </c>
      <c r="D4" s="18" t="s">
        <v>22</v>
      </c>
      <c r="E4" s="18" t="s">
        <v>23</v>
      </c>
      <c r="F4" s="18" t="s">
        <v>24</v>
      </c>
      <c r="G4" s="18" t="s">
        <v>25</v>
      </c>
      <c r="H4" s="19" t="s">
        <v>26</v>
      </c>
      <c r="I4" s="49"/>
      <c r="J4" s="49"/>
    </row>
    <row r="5" spans="1:10" s="49" customFormat="1">
      <c r="A5" s="57" t="s">
        <v>158</v>
      </c>
      <c r="B5" s="58"/>
      <c r="C5" s="58"/>
      <c r="D5" s="58"/>
      <c r="E5" s="58"/>
      <c r="F5" s="58"/>
      <c r="G5" s="58"/>
      <c r="H5" s="59"/>
    </row>
    <row r="6" spans="1:10" ht="30">
      <c r="A6" s="20">
        <v>1</v>
      </c>
      <c r="B6" s="10">
        <v>1</v>
      </c>
      <c r="C6" s="10" t="s">
        <v>52</v>
      </c>
      <c r="D6" s="11" t="s">
        <v>159</v>
      </c>
      <c r="E6" s="36" t="s">
        <v>160</v>
      </c>
      <c r="F6" s="111">
        <v>106312</v>
      </c>
      <c r="G6" s="111"/>
      <c r="H6" s="116">
        <v>106312</v>
      </c>
      <c r="I6" s="120"/>
      <c r="J6" s="49"/>
    </row>
    <row r="7" spans="1:10" s="49" customFormat="1">
      <c r="A7" s="20">
        <v>2</v>
      </c>
      <c r="B7" s="10">
        <v>150</v>
      </c>
      <c r="C7" s="10" t="s">
        <v>161</v>
      </c>
      <c r="D7" s="11" t="s">
        <v>162</v>
      </c>
      <c r="E7" s="36"/>
      <c r="F7" s="111">
        <v>3.6859999999999999</v>
      </c>
      <c r="G7" s="111"/>
      <c r="H7" s="116">
        <v>552.9</v>
      </c>
      <c r="I7" s="120"/>
    </row>
    <row r="8" spans="1:10">
      <c r="A8" s="20">
        <v>3</v>
      </c>
      <c r="B8" s="10">
        <v>1</v>
      </c>
      <c r="C8" s="10" t="s">
        <v>52</v>
      </c>
      <c r="D8" s="11" t="s">
        <v>163</v>
      </c>
      <c r="E8" s="36"/>
      <c r="F8" s="111">
        <v>1746</v>
      </c>
      <c r="G8" s="111"/>
      <c r="H8" s="116">
        <v>1746</v>
      </c>
      <c r="I8" s="120"/>
      <c r="J8" s="49"/>
    </row>
    <row r="9" spans="1:10" s="49" customFormat="1">
      <c r="A9" s="50">
        <v>4</v>
      </c>
      <c r="B9" s="51">
        <v>1</v>
      </c>
      <c r="C9" s="51" t="s">
        <v>27</v>
      </c>
      <c r="D9" s="52" t="s">
        <v>164</v>
      </c>
      <c r="E9" s="53"/>
      <c r="F9" s="117"/>
      <c r="G9" s="117">
        <v>843.9</v>
      </c>
      <c r="H9" s="116">
        <v>843.9</v>
      </c>
      <c r="I9" s="120"/>
    </row>
    <row r="10" spans="1:10" s="49" customFormat="1">
      <c r="A10" s="57" t="s">
        <v>165</v>
      </c>
      <c r="B10" s="58"/>
      <c r="C10" s="58"/>
      <c r="D10" s="58"/>
      <c r="E10" s="58"/>
      <c r="F10" s="118"/>
      <c r="G10" s="118"/>
      <c r="H10" s="119"/>
      <c r="I10" s="120"/>
    </row>
    <row r="11" spans="1:10" ht="45">
      <c r="A11" s="20">
        <v>5</v>
      </c>
      <c r="B11" s="8">
        <v>1</v>
      </c>
      <c r="C11" s="8" t="s">
        <v>52</v>
      </c>
      <c r="D11" s="7" t="s">
        <v>166</v>
      </c>
      <c r="E11" s="37"/>
      <c r="F11" s="111">
        <v>3196.15</v>
      </c>
      <c r="G11" s="111"/>
      <c r="H11" s="116">
        <v>3196.15</v>
      </c>
      <c r="I11" s="120"/>
      <c r="J11" s="49"/>
    </row>
    <row r="12" spans="1:10" s="49" customFormat="1">
      <c r="A12" s="20">
        <v>6</v>
      </c>
      <c r="B12" s="10">
        <v>3</v>
      </c>
      <c r="C12" s="10" t="s">
        <v>61</v>
      </c>
      <c r="D12" s="11" t="s">
        <v>167</v>
      </c>
      <c r="E12" s="36"/>
      <c r="F12" s="111">
        <v>130.94999999999999</v>
      </c>
      <c r="G12" s="111"/>
      <c r="H12" s="116">
        <v>392.84999999999997</v>
      </c>
      <c r="I12" s="120"/>
    </row>
    <row r="13" spans="1:10" s="49" customFormat="1">
      <c r="A13" s="20">
        <v>7</v>
      </c>
      <c r="B13" s="10">
        <v>1</v>
      </c>
      <c r="C13" s="10" t="s">
        <v>114</v>
      </c>
      <c r="D13" s="11" t="s">
        <v>168</v>
      </c>
      <c r="E13" s="36" t="s">
        <v>169</v>
      </c>
      <c r="F13" s="111">
        <v>1067</v>
      </c>
      <c r="G13" s="111"/>
      <c r="H13" s="116">
        <v>1067</v>
      </c>
      <c r="I13" s="120"/>
    </row>
    <row r="14" spans="1:10">
      <c r="A14" s="20">
        <v>8</v>
      </c>
      <c r="B14" s="10">
        <v>1</v>
      </c>
      <c r="C14" s="10" t="s">
        <v>170</v>
      </c>
      <c r="D14" s="11" t="s">
        <v>171</v>
      </c>
      <c r="E14" s="36"/>
      <c r="F14" s="111">
        <v>1455</v>
      </c>
      <c r="G14" s="111"/>
      <c r="H14" s="116">
        <v>1455</v>
      </c>
      <c r="I14" s="120"/>
      <c r="J14" s="49"/>
    </row>
    <row r="15" spans="1:10" s="49" customFormat="1">
      <c r="A15" s="57" t="s">
        <v>172</v>
      </c>
      <c r="B15" s="58"/>
      <c r="C15" s="58"/>
      <c r="D15" s="58"/>
      <c r="E15" s="58"/>
      <c r="F15" s="118"/>
      <c r="G15" s="118"/>
      <c r="H15" s="119"/>
      <c r="I15" s="120"/>
    </row>
    <row r="16" spans="1:10" s="49" customFormat="1" ht="30">
      <c r="A16" s="20">
        <v>9</v>
      </c>
      <c r="B16" s="1">
        <v>1</v>
      </c>
      <c r="C16" s="1" t="s">
        <v>52</v>
      </c>
      <c r="D16" s="7" t="s">
        <v>173</v>
      </c>
      <c r="E16" s="37" t="s">
        <v>174</v>
      </c>
      <c r="F16" s="111">
        <v>1532.6</v>
      </c>
      <c r="G16" s="111"/>
      <c r="H16" s="116">
        <v>1532.6</v>
      </c>
      <c r="I16" s="120"/>
    </row>
    <row r="17" spans="1:9" s="49" customFormat="1">
      <c r="A17" s="20">
        <v>10</v>
      </c>
      <c r="B17" s="1">
        <v>1</v>
      </c>
      <c r="C17" s="1" t="s">
        <v>69</v>
      </c>
      <c r="D17" s="7" t="s">
        <v>175</v>
      </c>
      <c r="E17" s="37" t="s">
        <v>169</v>
      </c>
      <c r="F17" s="111">
        <v>399.64</v>
      </c>
      <c r="G17" s="111"/>
      <c r="H17" s="116">
        <v>399.64</v>
      </c>
      <c r="I17" s="120"/>
    </row>
    <row r="18" spans="1:9" s="49" customFormat="1">
      <c r="A18" s="20">
        <v>11</v>
      </c>
      <c r="B18" s="1">
        <v>4</v>
      </c>
      <c r="C18" s="1" t="s">
        <v>69</v>
      </c>
      <c r="D18" s="7" t="s">
        <v>176</v>
      </c>
      <c r="E18" s="37" t="s">
        <v>177</v>
      </c>
      <c r="F18" s="111">
        <v>82.449999999999989</v>
      </c>
      <c r="G18" s="111"/>
      <c r="H18" s="116">
        <v>329.8</v>
      </c>
      <c r="I18" s="120"/>
    </row>
    <row r="19" spans="1:9" s="49" customFormat="1">
      <c r="A19" s="20">
        <v>12</v>
      </c>
      <c r="B19" s="1">
        <v>2</v>
      </c>
      <c r="C19" s="1" t="s">
        <v>69</v>
      </c>
      <c r="D19" s="7" t="s">
        <v>178</v>
      </c>
      <c r="E19" s="37" t="s">
        <v>169</v>
      </c>
      <c r="F19" s="111">
        <v>111.54999999999998</v>
      </c>
      <c r="G19" s="111"/>
      <c r="H19" s="116">
        <v>223.1</v>
      </c>
      <c r="I19" s="120"/>
    </row>
    <row r="20" spans="1:9" s="49" customFormat="1">
      <c r="A20" s="20">
        <v>13</v>
      </c>
      <c r="B20" s="1">
        <v>2</v>
      </c>
      <c r="C20" s="1" t="s">
        <v>69</v>
      </c>
      <c r="D20" s="7" t="s">
        <v>179</v>
      </c>
      <c r="E20" s="37" t="s">
        <v>169</v>
      </c>
      <c r="F20" s="111">
        <v>92.149999999999991</v>
      </c>
      <c r="G20" s="111"/>
      <c r="H20" s="116">
        <v>184.29999999999998</v>
      </c>
      <c r="I20" s="120"/>
    </row>
    <row r="21" spans="1:9" s="49" customFormat="1">
      <c r="A21" s="20">
        <v>14</v>
      </c>
      <c r="B21" s="1">
        <v>1</v>
      </c>
      <c r="C21" s="1" t="s">
        <v>69</v>
      </c>
      <c r="D21" s="7" t="s">
        <v>180</v>
      </c>
      <c r="E21" s="37" t="s">
        <v>169</v>
      </c>
      <c r="F21" s="111">
        <v>63.05</v>
      </c>
      <c r="G21" s="111"/>
      <c r="H21" s="116">
        <v>63.05</v>
      </c>
      <c r="I21" s="120"/>
    </row>
    <row r="22" spans="1:9" s="49" customFormat="1">
      <c r="A22" s="20">
        <v>15</v>
      </c>
      <c r="B22" s="1">
        <v>4</v>
      </c>
      <c r="C22" s="1" t="s">
        <v>69</v>
      </c>
      <c r="D22" s="7" t="s">
        <v>181</v>
      </c>
      <c r="E22" s="37" t="s">
        <v>169</v>
      </c>
      <c r="F22" s="111">
        <v>32.980000000000004</v>
      </c>
      <c r="G22" s="111"/>
      <c r="H22" s="116">
        <v>131.91999999999999</v>
      </c>
      <c r="I22" s="120"/>
    </row>
    <row r="23" spans="1:9" s="49" customFormat="1">
      <c r="A23" s="20">
        <v>16</v>
      </c>
      <c r="B23" s="1">
        <v>1</v>
      </c>
      <c r="C23" s="1" t="s">
        <v>170</v>
      </c>
      <c r="D23" s="7" t="s">
        <v>182</v>
      </c>
      <c r="E23" s="37"/>
      <c r="F23" s="111">
        <v>6790</v>
      </c>
      <c r="G23" s="111"/>
      <c r="H23" s="116">
        <v>6790</v>
      </c>
      <c r="I23" s="120"/>
    </row>
    <row r="24" spans="1:9" ht="30.75" thickBot="1">
      <c r="A24" s="20">
        <v>17</v>
      </c>
      <c r="B24" s="8">
        <v>72</v>
      </c>
      <c r="C24" s="8" t="s">
        <v>114</v>
      </c>
      <c r="D24" s="7" t="s">
        <v>183</v>
      </c>
      <c r="E24" s="37"/>
      <c r="F24" s="111">
        <v>74.69</v>
      </c>
      <c r="G24" s="111"/>
      <c r="H24" s="116">
        <v>5377.68</v>
      </c>
      <c r="I24" s="120"/>
    </row>
    <row r="25" spans="1:9" ht="15.75" thickBot="1">
      <c r="A25" s="82" t="s">
        <v>17</v>
      </c>
      <c r="B25" s="83"/>
      <c r="C25" s="83"/>
      <c r="D25" s="83"/>
      <c r="E25" s="84"/>
      <c r="F25" s="60">
        <f>SUMPRODUCT(B6:B24,F6:F24)</f>
        <v>129753.99000000002</v>
      </c>
      <c r="G25" s="60">
        <f>SUMPRODUCT(B6:B24,G6:G24)</f>
        <v>843.9</v>
      </c>
      <c r="H25" s="60">
        <f>SUM(H6:H24)</f>
        <v>130597.89000000001</v>
      </c>
    </row>
    <row r="27" spans="1:9">
      <c r="F27" s="56"/>
      <c r="G27" s="56"/>
      <c r="H27" s="56"/>
    </row>
  </sheetData>
  <mergeCells count="4">
    <mergeCell ref="A1:H1"/>
    <mergeCell ref="A2:H2"/>
    <mergeCell ref="A25:E25"/>
    <mergeCell ref="A3:H3"/>
  </mergeCells>
  <pageMargins left="0.7" right="0.7" top="0.75" bottom="0.75" header="0.3" footer="0.3"/>
  <pageSetup paperSize="9" scale="7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GERAL</vt:lpstr>
      <vt:lpstr>MÉTODO EXECUTIVO</vt:lpstr>
      <vt:lpstr>INFRAESTRUTURA</vt:lpstr>
      <vt:lpstr>ILUMINAÇÃO</vt:lpstr>
      <vt:lpstr>CONTROLE DE ACESSO</vt:lpstr>
      <vt:lpstr>CLIMATIZAÇÃO CONFORTO</vt:lpstr>
      <vt:lpstr>CFTV IP</vt:lpstr>
      <vt:lpstr>TELECOMUNICAÇÃO</vt:lpstr>
      <vt:lpstr>ALIMENTAÇÃO ELÉTRICA</vt:lpstr>
      <vt:lpstr>ATERRAMENTO</vt:lpstr>
      <vt:lpstr>CONF. RACKS</vt:lpstr>
      <vt:lpstr>MOVIMENTAÇÃO DE EQUIP.</vt:lpstr>
      <vt:lpstr>TREINAMENTO</vt:lpstr>
      <vt:lpstr>TESTES DE INTEGRAÇÃO</vt:lpstr>
      <vt:lpstr>GERENCIAMENTO DA EXECUÇÃO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YARA</dc:creator>
  <cp:keywords/>
  <dc:description/>
  <cp:lastModifiedBy>Mourad, Tamer</cp:lastModifiedBy>
  <cp:revision/>
  <dcterms:created xsi:type="dcterms:W3CDTF">2011-12-13T10:57:16Z</dcterms:created>
  <dcterms:modified xsi:type="dcterms:W3CDTF">2018-05-15T15:28:18Z</dcterms:modified>
  <cp:category/>
  <cp:contentStatus/>
</cp:coreProperties>
</file>